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 Livadaru\Downloads\"/>
    </mc:Choice>
  </mc:AlternateContent>
  <xr:revisionPtr revIDLastSave="0" documentId="13_ncr:1_{9B2205F1-986F-434B-8964-220C2414A36B}" xr6:coauthVersionLast="47" xr6:coauthVersionMax="47" xr10:uidLastSave="{00000000-0000-0000-0000-000000000000}"/>
  <bookViews>
    <workbookView xWindow="-108" yWindow="-108" windowWidth="23256" windowHeight="12576" tabRatio="546" firstSheet="1" activeTab="1" xr2:uid="{00000000-000D-0000-FFFF-FFFF00000000}"/>
  </bookViews>
  <sheets>
    <sheet name="FPS-02-023" sheetId="1" r:id="rId1"/>
    <sheet name="FPS-02-023 MART  22" sheetId="4" r:id="rId2"/>
  </sheets>
  <definedNames>
    <definedName name="_xlnm.Print_Area" localSheetId="1">'FPS-02-023 MART  22'!$A$1:$F$108</definedName>
    <definedName name="_xlnm.Print_Titles" localSheetId="0">'FPS-02-023'!$5:$6</definedName>
    <definedName name="_xlnm.Print_Titles" localSheetId="1">'FPS-02-023 MART  22'!$7:$7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4" l="1"/>
  <c r="F80" i="4"/>
  <c r="E80" i="4"/>
  <c r="F98" i="4"/>
  <c r="E98" i="4" s="1"/>
  <c r="F52" i="4"/>
  <c r="E81" i="4"/>
  <c r="E82" i="4"/>
  <c r="E83" i="4"/>
  <c r="E85" i="4"/>
  <c r="E92" i="4"/>
  <c r="E93" i="4"/>
  <c r="E94" i="4"/>
  <c r="E89" i="4"/>
  <c r="E90" i="4"/>
  <c r="E88" i="4"/>
  <c r="F87" i="4"/>
  <c r="F84" i="4"/>
  <c r="E84" i="4" s="1"/>
  <c r="F77" i="4" l="1"/>
  <c r="F12" i="4" l="1"/>
  <c r="F11" i="4" s="1"/>
  <c r="F10" i="4" s="1"/>
  <c r="F25" i="4" l="1"/>
  <c r="E37" i="4"/>
  <c r="E64" i="4" l="1"/>
  <c r="E42" i="4"/>
  <c r="F54" i="4"/>
  <c r="E79" i="4"/>
  <c r="E76" i="4"/>
  <c r="E75" i="4"/>
  <c r="E74" i="4"/>
  <c r="E73" i="4"/>
  <c r="E72" i="4"/>
  <c r="E71" i="4"/>
  <c r="E70" i="4"/>
  <c r="E69" i="4"/>
  <c r="E68" i="4"/>
  <c r="E67" i="4"/>
  <c r="E66" i="4"/>
  <c r="E65" i="4"/>
  <c r="E63" i="4"/>
  <c r="E62" i="4"/>
  <c r="E61" i="4"/>
  <c r="E60" i="4"/>
  <c r="E59" i="4"/>
  <c r="E58" i="4"/>
  <c r="E57" i="4"/>
  <c r="E56" i="4"/>
  <c r="E55" i="4"/>
  <c r="E52" i="4"/>
  <c r="E51" i="4"/>
  <c r="E50" i="4"/>
  <c r="E49" i="4"/>
  <c r="E48" i="4"/>
  <c r="E47" i="4"/>
  <c r="E46" i="4"/>
  <c r="E45" i="4"/>
  <c r="E44" i="4"/>
  <c r="E41" i="4"/>
  <c r="E40" i="4"/>
  <c r="E39" i="4"/>
  <c r="E38" i="4"/>
  <c r="E36" i="4"/>
  <c r="E35" i="4"/>
  <c r="E34" i="4"/>
  <c r="E33" i="4"/>
  <c r="E32" i="4"/>
  <c r="E31" i="4"/>
  <c r="E30" i="4"/>
  <c r="F99" i="4"/>
  <c r="E99" i="4" s="1"/>
  <c r="F53" i="4" l="1"/>
  <c r="E26" i="4"/>
  <c r="E53" i="4" l="1"/>
  <c r="E10" i="4"/>
  <c r="E17" i="4"/>
  <c r="E16" i="4"/>
  <c r="E14" i="4" l="1"/>
  <c r="E54" i="4" l="1"/>
  <c r="E15" i="4"/>
  <c r="E13" i="4"/>
  <c r="E29" i="4"/>
  <c r="E28" i="4"/>
  <c r="E27" i="4"/>
  <c r="E78" i="4"/>
  <c r="F43" i="4"/>
  <c r="F24" i="4" s="1"/>
  <c r="M95" i="4"/>
  <c r="M93" i="4"/>
  <c r="M91" i="4"/>
  <c r="M89" i="4"/>
  <c r="K87" i="4"/>
  <c r="M87" i="4"/>
  <c r="M80" i="4"/>
  <c r="K80" i="4"/>
  <c r="H80" i="4"/>
  <c r="M79" i="4"/>
  <c r="K79" i="4"/>
  <c r="H79" i="4"/>
  <c r="L77" i="4"/>
  <c r="M77" i="4" s="1"/>
  <c r="I77" i="4"/>
  <c r="M76" i="4"/>
  <c r="K76" i="4"/>
  <c r="H76" i="4"/>
  <c r="M75" i="4"/>
  <c r="H75" i="4"/>
  <c r="M74" i="4"/>
  <c r="H74" i="4"/>
  <c r="M73" i="4"/>
  <c r="H73" i="4"/>
  <c r="M72" i="4"/>
  <c r="H72" i="4"/>
  <c r="M71" i="4"/>
  <c r="H71" i="4"/>
  <c r="M70" i="4"/>
  <c r="H70" i="4"/>
  <c r="M69" i="4"/>
  <c r="K69" i="4"/>
  <c r="H69" i="4"/>
  <c r="M68" i="4"/>
  <c r="H68" i="4"/>
  <c r="M67" i="4"/>
  <c r="K67" i="4"/>
  <c r="H67" i="4"/>
  <c r="M66" i="4"/>
  <c r="K66" i="4"/>
  <c r="H66" i="4"/>
  <c r="M65" i="4"/>
  <c r="K65" i="4"/>
  <c r="H65" i="4"/>
  <c r="M64" i="4"/>
  <c r="K64" i="4"/>
  <c r="H64" i="4"/>
  <c r="M63" i="4"/>
  <c r="K63" i="4"/>
  <c r="H63" i="4"/>
  <c r="M62" i="4"/>
  <c r="K62" i="4"/>
  <c r="H62" i="4"/>
  <c r="M61" i="4"/>
  <c r="K61" i="4"/>
  <c r="H61" i="4"/>
  <c r="M60" i="4"/>
  <c r="K60" i="4"/>
  <c r="H60" i="4"/>
  <c r="M59" i="4"/>
  <c r="K59" i="4"/>
  <c r="H59" i="4"/>
  <c r="M58" i="4"/>
  <c r="K58" i="4"/>
  <c r="H58" i="4"/>
  <c r="M57" i="4"/>
  <c r="K57" i="4"/>
  <c r="H57" i="4"/>
  <c r="M56" i="4"/>
  <c r="K56" i="4"/>
  <c r="H56" i="4"/>
  <c r="M55" i="4"/>
  <c r="H55" i="4"/>
  <c r="L54" i="4"/>
  <c r="L53" i="4" s="1"/>
  <c r="J54" i="4"/>
  <c r="J53" i="4" s="1"/>
  <c r="I54" i="4"/>
  <c r="G54" i="4"/>
  <c r="G53" i="4" s="1"/>
  <c r="L52" i="4"/>
  <c r="M52" i="4" s="1"/>
  <c r="H52" i="4"/>
  <c r="M51" i="4"/>
  <c r="K51" i="4"/>
  <c r="H51" i="4"/>
  <c r="M50" i="4"/>
  <c r="K50" i="4"/>
  <c r="H50" i="4"/>
  <c r="M49" i="4"/>
  <c r="K49" i="4"/>
  <c r="H49" i="4"/>
  <c r="M48" i="4"/>
  <c r="H48" i="4"/>
  <c r="M47" i="4"/>
  <c r="H47" i="4"/>
  <c r="M46" i="4"/>
  <c r="H46" i="4"/>
  <c r="M45" i="4"/>
  <c r="H45" i="4"/>
  <c r="M44" i="4"/>
  <c r="H44" i="4"/>
  <c r="I43" i="4"/>
  <c r="M41" i="4"/>
  <c r="K41" i="4"/>
  <c r="H41" i="4"/>
  <c r="L38" i="4"/>
  <c r="K38" i="4" s="1"/>
  <c r="M35" i="4"/>
  <c r="K35" i="4"/>
  <c r="H35" i="4"/>
  <c r="M34" i="4"/>
  <c r="K34" i="4"/>
  <c r="H34" i="4"/>
  <c r="M33" i="4"/>
  <c r="K33" i="4"/>
  <c r="H33" i="4"/>
  <c r="M32" i="4"/>
  <c r="K32" i="4"/>
  <c r="H32" i="4"/>
  <c r="L31" i="4"/>
  <c r="K31" i="4" s="1"/>
  <c r="H31" i="4"/>
  <c r="M30" i="4"/>
  <c r="H30" i="4"/>
  <c r="M29" i="4"/>
  <c r="K29" i="4"/>
  <c r="H29" i="4"/>
  <c r="M28" i="4"/>
  <c r="K28" i="4"/>
  <c r="H28" i="4"/>
  <c r="M27" i="4"/>
  <c r="K27" i="4"/>
  <c r="H27" i="4"/>
  <c r="L26" i="4"/>
  <c r="M26" i="4" s="1"/>
  <c r="H26" i="4"/>
  <c r="J25" i="4"/>
  <c r="J24" i="4" s="1"/>
  <c r="I25" i="4"/>
  <c r="G25" i="4"/>
  <c r="G24" i="4" s="1"/>
  <c r="H23" i="4"/>
  <c r="M17" i="4"/>
  <c r="M16" i="4"/>
  <c r="M14" i="4"/>
  <c r="M13" i="4"/>
  <c r="M11" i="4"/>
  <c r="M10" i="4"/>
  <c r="F80" i="1"/>
  <c r="K80" i="1" s="1"/>
  <c r="F82" i="1"/>
  <c r="K74" i="1"/>
  <c r="M15" i="1"/>
  <c r="M56" i="1"/>
  <c r="M52" i="1"/>
  <c r="K70" i="1"/>
  <c r="K58" i="1"/>
  <c r="M9" i="1"/>
  <c r="D84" i="1"/>
  <c r="H30" i="1"/>
  <c r="K73" i="1"/>
  <c r="H62" i="1"/>
  <c r="K53" i="1"/>
  <c r="L23" i="1"/>
  <c r="K23" i="1" s="1"/>
  <c r="L46" i="1"/>
  <c r="L37" i="1" s="1"/>
  <c r="L28" i="1"/>
  <c r="M28" i="1" s="1"/>
  <c r="L33" i="1"/>
  <c r="K33" i="1" s="1"/>
  <c r="M86" i="1"/>
  <c r="M88" i="1"/>
  <c r="M84" i="1"/>
  <c r="M82" i="1"/>
  <c r="M80" i="1"/>
  <c r="M16" i="1"/>
  <c r="M24" i="1"/>
  <c r="M25" i="1"/>
  <c r="M26" i="1"/>
  <c r="M27" i="1"/>
  <c r="M29" i="1"/>
  <c r="M30" i="1"/>
  <c r="M31" i="1"/>
  <c r="M32" i="1"/>
  <c r="M36" i="1"/>
  <c r="M38" i="1"/>
  <c r="M39" i="1"/>
  <c r="M40" i="1"/>
  <c r="M41" i="1"/>
  <c r="M42" i="1"/>
  <c r="M43" i="1"/>
  <c r="M44" i="1"/>
  <c r="M45" i="1"/>
  <c r="M74" i="1"/>
  <c r="M60" i="1"/>
  <c r="M61" i="1"/>
  <c r="M62" i="1"/>
  <c r="M63" i="1"/>
  <c r="M64" i="1"/>
  <c r="M65" i="1"/>
  <c r="M66" i="1"/>
  <c r="M67" i="1"/>
  <c r="M68" i="1"/>
  <c r="M69" i="1"/>
  <c r="M70" i="1"/>
  <c r="M59" i="1"/>
  <c r="M50" i="1"/>
  <c r="M51" i="1"/>
  <c r="M53" i="1"/>
  <c r="M54" i="1"/>
  <c r="M55" i="1"/>
  <c r="M57" i="1"/>
  <c r="M58" i="1"/>
  <c r="M49" i="1"/>
  <c r="G22" i="1"/>
  <c r="G21" i="1" s="1"/>
  <c r="I22" i="1"/>
  <c r="J22" i="1"/>
  <c r="J21" i="1" s="1"/>
  <c r="K36" i="1"/>
  <c r="K24" i="1"/>
  <c r="K29" i="1"/>
  <c r="K30" i="1"/>
  <c r="K31" i="1"/>
  <c r="K32" i="1"/>
  <c r="K43" i="1"/>
  <c r="K44" i="1"/>
  <c r="K45" i="1"/>
  <c r="K51" i="1"/>
  <c r="K52" i="1"/>
  <c r="K55" i="1"/>
  <c r="K59" i="1"/>
  <c r="K60" i="1"/>
  <c r="K61" i="1"/>
  <c r="K63" i="1"/>
  <c r="K50" i="1"/>
  <c r="L71" i="1"/>
  <c r="M71" i="1" s="1"/>
  <c r="G48" i="1"/>
  <c r="G47" i="1" s="1"/>
  <c r="I48" i="1"/>
  <c r="J48" i="1"/>
  <c r="J47" i="1" s="1"/>
  <c r="L48" i="1"/>
  <c r="L47" i="1"/>
  <c r="K47" i="1" s="1"/>
  <c r="H20" i="1"/>
  <c r="H23" i="1"/>
  <c r="H24" i="1"/>
  <c r="H28" i="1"/>
  <c r="H22" i="1" s="1"/>
  <c r="H29" i="1"/>
  <c r="H31" i="1"/>
  <c r="H32" i="1"/>
  <c r="H36" i="1"/>
  <c r="H39" i="1"/>
  <c r="H40" i="1"/>
  <c r="H41" i="1"/>
  <c r="H42" i="1"/>
  <c r="H43" i="1"/>
  <c r="H44" i="1"/>
  <c r="H45" i="1"/>
  <c r="H46" i="1"/>
  <c r="H50" i="1"/>
  <c r="H51" i="1"/>
  <c r="H52" i="1"/>
  <c r="H53" i="1"/>
  <c r="H54" i="1"/>
  <c r="H55" i="1"/>
  <c r="H59" i="1"/>
  <c r="H60" i="1"/>
  <c r="H61" i="1"/>
  <c r="H63" i="1"/>
  <c r="H64" i="1"/>
  <c r="H65" i="1"/>
  <c r="H66" i="1"/>
  <c r="H67" i="1"/>
  <c r="H68" i="1"/>
  <c r="H69" i="1"/>
  <c r="H70" i="1"/>
  <c r="H73" i="1"/>
  <c r="I71" i="1"/>
  <c r="I37" i="1"/>
  <c r="H37" i="1" s="1"/>
  <c r="F84" i="1"/>
  <c r="F93" i="1" s="1"/>
  <c r="M13" i="1"/>
  <c r="K54" i="1"/>
  <c r="H57" i="1"/>
  <c r="H38" i="1"/>
  <c r="H49" i="1"/>
  <c r="H56" i="1"/>
  <c r="K56" i="1"/>
  <c r="H27" i="1"/>
  <c r="K57" i="1"/>
  <c r="M12" i="1"/>
  <c r="K26" i="1"/>
  <c r="H26" i="1"/>
  <c r="H25" i="1"/>
  <c r="K25" i="1"/>
  <c r="H58" i="1"/>
  <c r="M73" i="1"/>
  <c r="M10" i="1"/>
  <c r="K71" i="1"/>
  <c r="H74" i="1"/>
  <c r="K48" i="1"/>
  <c r="H71" i="1"/>
  <c r="M11" i="1"/>
  <c r="G9" i="1"/>
  <c r="F92" i="1"/>
  <c r="E25" i="4" l="1"/>
  <c r="E43" i="4"/>
  <c r="G10" i="4"/>
  <c r="E12" i="4"/>
  <c r="K26" i="4"/>
  <c r="K25" i="4" s="1"/>
  <c r="K52" i="4"/>
  <c r="L43" i="4"/>
  <c r="M43" i="4" s="1"/>
  <c r="I53" i="4"/>
  <c r="H25" i="4"/>
  <c r="H77" i="4"/>
  <c r="H43" i="4"/>
  <c r="H48" i="1"/>
  <c r="H47" i="1" s="1"/>
  <c r="I21" i="1"/>
  <c r="I24" i="4"/>
  <c r="J19" i="1"/>
  <c r="J18" i="1" s="1"/>
  <c r="J17" i="1" s="1"/>
  <c r="J22" i="4"/>
  <c r="J21" i="4" s="1"/>
  <c r="J20" i="4" s="1"/>
  <c r="I47" i="1"/>
  <c r="M31" i="4"/>
  <c r="K77" i="4"/>
  <c r="K53" i="4"/>
  <c r="H54" i="4"/>
  <c r="K37" i="1"/>
  <c r="M37" i="1"/>
  <c r="G19" i="1"/>
  <c r="G18" i="1" s="1"/>
  <c r="G17" i="1" s="1"/>
  <c r="F94" i="1"/>
  <c r="P94" i="1" s="1"/>
  <c r="H21" i="1"/>
  <c r="G22" i="4"/>
  <c r="G21" i="4" s="1"/>
  <c r="G20" i="4" s="1"/>
  <c r="E77" i="4"/>
  <c r="L22" i="1"/>
  <c r="M46" i="1"/>
  <c r="M33" i="1"/>
  <c r="K46" i="1"/>
  <c r="M23" i="1"/>
  <c r="M12" i="4"/>
  <c r="L25" i="4"/>
  <c r="M38" i="4"/>
  <c r="K54" i="4"/>
  <c r="K28" i="1"/>
  <c r="K22" i="1" s="1"/>
  <c r="K21" i="1" s="1"/>
  <c r="K19" i="1" s="1"/>
  <c r="K18" i="1" s="1"/>
  <c r="K17" i="1" s="1"/>
  <c r="H19" i="1" l="1"/>
  <c r="H18" i="1" s="1"/>
  <c r="H17" i="1" s="1"/>
  <c r="E24" i="4"/>
  <c r="E22" i="4" s="1"/>
  <c r="E21" i="4" s="1"/>
  <c r="I22" i="4"/>
  <c r="I21" i="4" s="1"/>
  <c r="I20" i="4" s="1"/>
  <c r="F22" i="4"/>
  <c r="F21" i="4" s="1"/>
  <c r="K43" i="4"/>
  <c r="K24" i="4" s="1"/>
  <c r="K22" i="4" s="1"/>
  <c r="K21" i="4" s="1"/>
  <c r="K20" i="4" s="1"/>
  <c r="H24" i="4"/>
  <c r="H53" i="4"/>
  <c r="E11" i="4"/>
  <c r="I19" i="1"/>
  <c r="I18" i="1" s="1"/>
  <c r="I17" i="1" s="1"/>
  <c r="L21" i="1"/>
  <c r="M22" i="1"/>
  <c r="M25" i="4"/>
  <c r="L24" i="4"/>
  <c r="F100" i="4" l="1"/>
  <c r="H22" i="4"/>
  <c r="H21" i="4" s="1"/>
  <c r="H20" i="4" s="1"/>
  <c r="M21" i="1"/>
  <c r="L19" i="1"/>
  <c r="L22" i="4"/>
  <c r="M24" i="4"/>
  <c r="E100" i="4" l="1"/>
  <c r="M19" i="1"/>
  <c r="L18" i="1"/>
  <c r="M22" i="4"/>
  <c r="L21" i="4"/>
  <c r="L17" i="1" l="1"/>
  <c r="M17" i="1" s="1"/>
  <c r="M18" i="1"/>
  <c r="L20" i="4"/>
  <c r="M20" i="4" s="1"/>
  <c r="M21" i="4"/>
  <c r="F91" i="4"/>
  <c r="E91" i="4" l="1"/>
  <c r="E20" i="4" s="1"/>
  <c r="F20" i="4"/>
  <c r="F97" i="4" s="1"/>
  <c r="E97" i="4" s="1"/>
</calcChain>
</file>

<file path=xl/sharedStrings.xml><?xml version="1.0" encoding="utf-8"?>
<sst xmlns="http://schemas.openxmlformats.org/spreadsheetml/2006/main" count="328" uniqueCount="186">
  <si>
    <t>CONTUL DE EXECUTIE A BUGETULUI</t>
  </si>
  <si>
    <t>Denumire indicatori</t>
  </si>
  <si>
    <t xml:space="preserve">  donatii si sponsorizari</t>
  </si>
  <si>
    <t xml:space="preserve">   Cheltuieli de capital</t>
  </si>
  <si>
    <t xml:space="preserve">  alocatii bugetare / subventii pentru institutiile publice</t>
  </si>
  <si>
    <t xml:space="preserve"> *) Se detaliaza pe articole si alineate, conform clasificatiei bugetare in vigoare</t>
  </si>
  <si>
    <t xml:space="preserve">    Transferuri intre unitati ale administratiei publice*)</t>
  </si>
  <si>
    <t xml:space="preserve">        sold initial</t>
  </si>
  <si>
    <t xml:space="preserve">        incasari an curent</t>
  </si>
  <si>
    <r>
      <t xml:space="preserve">Cod </t>
    </r>
    <r>
      <rPr>
        <vertAlign val="superscript"/>
        <sz val="13"/>
        <rFont val="Arial"/>
        <family val="2"/>
      </rPr>
      <t>3)</t>
    </r>
  </si>
  <si>
    <r>
      <t xml:space="preserve">   Cheltuieli curente </t>
    </r>
    <r>
      <rPr>
        <vertAlign val="superscript"/>
        <sz val="12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</si>
  <si>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Se detaliaza pe fiecare capitol bugetar in parte si se completeaza si cu alte tipuri de cheltuieli, conform clasificatiei bugetare, dupa caz</t>
    </r>
  </si>
  <si>
    <r>
      <t>4)</t>
    </r>
    <r>
      <rPr>
        <sz val="10"/>
        <rFont val="Arial"/>
        <family val="2"/>
      </rPr>
      <t xml:space="preserve"> Se completeaza conform prevederilor bugetare aprobate, in vigoare la data raportarii si corespunzator perioadei raportate (pana la nivel de luna)</t>
    </r>
  </si>
  <si>
    <r>
      <t>2)</t>
    </r>
    <r>
      <rPr>
        <sz val="10"/>
        <rFont val="Arial"/>
        <family val="2"/>
      </rPr>
      <t xml:space="preserve"> Se completeaza cu alte titluri, conform clasificatiei bugetare in vigoare, dupa caz</t>
    </r>
  </si>
  <si>
    <r>
      <t>3)</t>
    </r>
    <r>
      <rPr>
        <sz val="10"/>
        <rFont val="Arial"/>
        <family val="2"/>
      </rPr>
      <t xml:space="preserve"> Se completeaza conform codurilor din clasificatia bugetara in vigoare</t>
    </r>
  </si>
  <si>
    <r>
      <t xml:space="preserve"> Venituri totale, </t>
    </r>
    <r>
      <rPr>
        <u/>
        <sz val="10"/>
        <rFont val="Arial"/>
        <family val="2"/>
      </rPr>
      <t>din care:</t>
    </r>
  </si>
  <si>
    <t>X</t>
  </si>
  <si>
    <t xml:space="preserve">     Cheltuieli de personal*) Titlul I</t>
  </si>
  <si>
    <t>10.01.01</t>
  </si>
  <si>
    <t>10.01.02</t>
  </si>
  <si>
    <t>10.01.03</t>
  </si>
  <si>
    <t>10.01.04</t>
  </si>
  <si>
    <t>10.01.05</t>
  </si>
  <si>
    <t>10.01.06</t>
  </si>
  <si>
    <t>10.03.01</t>
  </si>
  <si>
    <t>10.03.02</t>
  </si>
  <si>
    <t>10.03.03</t>
  </si>
  <si>
    <t>10.03.04</t>
  </si>
  <si>
    <t>Cheltuieli de salarii in bani</t>
  </si>
  <si>
    <t>Salarii de merit</t>
  </si>
  <si>
    <t>Indemizatii de conducere</t>
  </si>
  <si>
    <t>Spor vechime</t>
  </si>
  <si>
    <t>Sporuri pentru conditii de munca</t>
  </si>
  <si>
    <t>Alte sporuri</t>
  </si>
  <si>
    <t>Fond de premii</t>
  </si>
  <si>
    <t>Contributii</t>
  </si>
  <si>
    <t>Contributii de asigurari sociale de stat</t>
  </si>
  <si>
    <t>Contributii de asigurari de somaj</t>
  </si>
  <si>
    <t>Contributii asigurari sociale sanatate</t>
  </si>
  <si>
    <t>Contrib.asig.pt.acc.si boli profesionale</t>
  </si>
  <si>
    <t xml:space="preserve">     Bunuri si servicii*) Titlul II</t>
  </si>
  <si>
    <t>20.01.01</t>
  </si>
  <si>
    <t>20.01.02</t>
  </si>
  <si>
    <t>20.01.03</t>
  </si>
  <si>
    <t>20.01.04</t>
  </si>
  <si>
    <t>20.01.08</t>
  </si>
  <si>
    <t>20.01.09</t>
  </si>
  <si>
    <t>Bunuri si servicii</t>
  </si>
  <si>
    <t>Furnituri de birou</t>
  </si>
  <si>
    <t>Materiale pt.intretinere</t>
  </si>
  <si>
    <t>Incalzit, iluminat si forta motrica</t>
  </si>
  <si>
    <t>Apa canal si salubritate</t>
  </si>
  <si>
    <t>Posta, telecomunicatii, radio, internet</t>
  </si>
  <si>
    <t>Materiale si prest.serv.cu caracter fuctional</t>
  </si>
  <si>
    <t>Reparatii curente</t>
  </si>
  <si>
    <t>Bunuri de nat.ob.de inventar</t>
  </si>
  <si>
    <t>Uniforme si echipamente</t>
  </si>
  <si>
    <t>20.05.01</t>
  </si>
  <si>
    <t>20.05.30</t>
  </si>
  <si>
    <t>Alte obiecte de inventar</t>
  </si>
  <si>
    <t>Deplasari,detasari, transferari</t>
  </si>
  <si>
    <t>Deplasari interne</t>
  </si>
  <si>
    <t>20.06.01</t>
  </si>
  <si>
    <t>Deplas.in strainatate</t>
  </si>
  <si>
    <t>20.06.02</t>
  </si>
  <si>
    <t>Carti, publicatii si mat.documentare</t>
  </si>
  <si>
    <t>Protectia muncii</t>
  </si>
  <si>
    <t>Alte cheltuieli</t>
  </si>
  <si>
    <t>Alte chelt.cu bunuri si serv.(proiecte cult.)</t>
  </si>
  <si>
    <t>20.30.30</t>
  </si>
  <si>
    <t>C.F.: 4364640</t>
  </si>
  <si>
    <t>10.03.06</t>
  </si>
  <si>
    <t>Contributii pentru concedii si indemnizatii</t>
  </si>
  <si>
    <t>A</t>
  </si>
  <si>
    <t>B</t>
  </si>
  <si>
    <t>RON</t>
  </si>
  <si>
    <t>10,01,08</t>
  </si>
  <si>
    <t>10,01,10</t>
  </si>
  <si>
    <t>Fd ptr. posturi ocupate prin cumul</t>
  </si>
  <si>
    <t>Pregatire profesionala</t>
  </si>
  <si>
    <t>10,01,07</t>
  </si>
  <si>
    <t>Ore suplimentare</t>
  </si>
  <si>
    <t>Investitii in continuare</t>
  </si>
  <si>
    <t>71.01.02</t>
  </si>
  <si>
    <t>71.01.30</t>
  </si>
  <si>
    <t>creantelor salariale</t>
  </si>
  <si>
    <t>10,03,07</t>
  </si>
  <si>
    <t>20.01.05</t>
  </si>
  <si>
    <t>Carburanti si lubrefianti</t>
  </si>
  <si>
    <t>20.01.30</t>
  </si>
  <si>
    <t>71.01.01</t>
  </si>
  <si>
    <r>
      <t xml:space="preserve">Salarii de baza </t>
    </r>
    <r>
      <rPr>
        <b/>
        <sz val="12"/>
        <rFont val="Arial"/>
        <family val="2"/>
      </rPr>
      <t>**</t>
    </r>
  </si>
  <si>
    <t>Piese de schimb</t>
  </si>
  <si>
    <t>20.01.06</t>
  </si>
  <si>
    <t>71.01.03</t>
  </si>
  <si>
    <t>Transport</t>
  </si>
  <si>
    <t>20.01.07</t>
  </si>
  <si>
    <t>Plati efectuate in ani precedenti</t>
  </si>
  <si>
    <t>si recuperate in anul curent</t>
  </si>
  <si>
    <t>Alte bunuri si servici ptr intretinere si functionare</t>
  </si>
  <si>
    <t>Mobilier, aparatura birotica si alte active corporale</t>
  </si>
  <si>
    <t>Alte active fixe</t>
  </si>
  <si>
    <t>Constructii</t>
  </si>
  <si>
    <t>Masini, echipamente si mijloace de transport</t>
  </si>
  <si>
    <t xml:space="preserve">   SOLD  din care :</t>
  </si>
  <si>
    <t>Despagubiri civile</t>
  </si>
  <si>
    <t>59.17</t>
  </si>
  <si>
    <t>Plati efectuate in anii precedenti</t>
  </si>
  <si>
    <t>Sectiunea de dezvoltare</t>
  </si>
  <si>
    <t>Sectiunea de functionare</t>
  </si>
  <si>
    <r>
      <t xml:space="preserve">  venituri proprii, </t>
    </r>
    <r>
      <rPr>
        <b/>
        <sz val="10"/>
        <rFont val="Arial"/>
        <family val="2"/>
      </rPr>
      <t>din care:</t>
    </r>
  </si>
  <si>
    <t>5=3+4</t>
  </si>
  <si>
    <t xml:space="preserve"> Cheltuieli totale (Sectiunea de functionare+Sectiunea de dezvoltare) din care</t>
  </si>
  <si>
    <t>Contributii la fd.de garant.a creantelor salariale</t>
  </si>
  <si>
    <t xml:space="preserve">Titlul X Alte cheltuieli </t>
  </si>
  <si>
    <t>Veniturile Sectiunii de functionare</t>
  </si>
  <si>
    <t>Veniturile Sectiunii de dezvoltare</t>
  </si>
  <si>
    <t xml:space="preserve"> </t>
  </si>
  <si>
    <t xml:space="preserve">SOLD DEZVOLTARE </t>
  </si>
  <si>
    <t>SOLD FUNCTIONARE</t>
  </si>
  <si>
    <t xml:space="preserve"> MANAGER,</t>
  </si>
  <si>
    <t xml:space="preserve"> ANCA DANA FLOREA</t>
  </si>
  <si>
    <t xml:space="preserve">      Tichete de vacanta</t>
  </si>
  <si>
    <t>10.02.06</t>
  </si>
  <si>
    <t>Chirii</t>
  </si>
  <si>
    <t>20.30.04</t>
  </si>
  <si>
    <t>20.12</t>
  </si>
  <si>
    <t>Consultanta si expertiza</t>
  </si>
  <si>
    <t>10.03.07</t>
  </si>
  <si>
    <t>Contributii pentru asigurari de munca(CAM)</t>
  </si>
  <si>
    <t>85.01.01</t>
  </si>
  <si>
    <t>Plati efectuate in ani precedenti si recuperate in anul curent - Sectiunea functionare</t>
  </si>
  <si>
    <t>Plus cheltuieli angajate</t>
  </si>
  <si>
    <t>Total cheltuieli</t>
  </si>
  <si>
    <t>Total cheltuieli angajate</t>
  </si>
  <si>
    <t>Cheltuieli angajate si neplatite inca</t>
  </si>
  <si>
    <t>Buget aprobat</t>
  </si>
  <si>
    <t>Disponibil articole buget</t>
  </si>
  <si>
    <t>3=4-2</t>
  </si>
  <si>
    <t>5=1-4</t>
  </si>
  <si>
    <t xml:space="preserve">Total incasari/ plati </t>
  </si>
  <si>
    <t>Prime de asigurari non-viata</t>
  </si>
  <si>
    <t>20.30.03</t>
  </si>
  <si>
    <t>Indemnizatie de hrana</t>
  </si>
  <si>
    <t xml:space="preserve"> Incasari/ plati luni           precedente</t>
  </si>
  <si>
    <t>Incasari/plati  luna curenta</t>
  </si>
  <si>
    <t>10.01.17</t>
  </si>
  <si>
    <t>Cheltuieli salariale in natura</t>
  </si>
  <si>
    <t>10.02</t>
  </si>
  <si>
    <t xml:space="preserve">                                          Contabil sef,</t>
  </si>
  <si>
    <t xml:space="preserve">                Mihaela Ramona Spataru</t>
  </si>
  <si>
    <t>Alte drepturi salariale in bani</t>
  </si>
  <si>
    <t>10.01.30</t>
  </si>
  <si>
    <t xml:space="preserve">  </t>
  </si>
  <si>
    <r>
      <t xml:space="preserve">Cod </t>
    </r>
    <r>
      <rPr>
        <vertAlign val="superscript"/>
        <sz val="8"/>
        <rFont val="Arial"/>
        <family val="2"/>
      </rPr>
      <t>3)</t>
    </r>
  </si>
  <si>
    <r>
      <t xml:space="preserve"> Venituri totale, </t>
    </r>
    <r>
      <rPr>
        <u/>
        <sz val="8"/>
        <rFont val="Arial"/>
        <family val="2"/>
      </rPr>
      <t>din care:</t>
    </r>
  </si>
  <si>
    <t xml:space="preserve">  venituri proprii, din care:</t>
  </si>
  <si>
    <r>
      <t xml:space="preserve">   Cheltuieli curente </t>
    </r>
    <r>
      <rPr>
        <vertAlign val="superscript"/>
        <sz val="8"/>
        <rFont val="Arial"/>
        <family val="2"/>
      </rPr>
      <t>2)</t>
    </r>
  </si>
  <si>
    <r>
      <t xml:space="preserve">Salarii de baza </t>
    </r>
    <r>
      <rPr>
        <b/>
        <sz val="8"/>
        <rFont val="Arial"/>
        <family val="2"/>
      </rPr>
      <t>**</t>
    </r>
  </si>
  <si>
    <r>
      <t>1)</t>
    </r>
    <r>
      <rPr>
        <sz val="8"/>
        <rFont val="Arial"/>
        <family val="2"/>
      </rPr>
      <t xml:space="preserve"> Se detaliaza pe fiecare capitol bugetar in parte si se completeaza si cu alte tipuri de cheltuieli, conform clasificatiei bugetare, dupa caz</t>
    </r>
  </si>
  <si>
    <r>
      <t>2)</t>
    </r>
    <r>
      <rPr>
        <sz val="8"/>
        <rFont val="Arial"/>
        <family val="2"/>
      </rPr>
      <t xml:space="preserve"> Se completeaza cu alte titluri, conform clasificatiei bugetare in vigoare, dupa caz</t>
    </r>
  </si>
  <si>
    <r>
      <t>3)</t>
    </r>
    <r>
      <rPr>
        <sz val="8"/>
        <rFont val="Arial"/>
        <family val="2"/>
      </rPr>
      <t xml:space="preserve"> Se completeaza conform codurilor din clasificatia bugetara in vigoare</t>
    </r>
  </si>
  <si>
    <r>
      <t>4)</t>
    </r>
    <r>
      <rPr>
        <sz val="8"/>
        <rFont val="Arial"/>
        <family val="2"/>
      </rPr>
      <t xml:space="preserve"> Se completeaza conform prevederilor bugetare aprobate, in vigoare la data raportarii si corespunzator perioadei raportate (pana la nivel de luna)</t>
    </r>
  </si>
  <si>
    <t>C</t>
  </si>
  <si>
    <t>D</t>
  </si>
  <si>
    <t>E</t>
  </si>
  <si>
    <t>F</t>
  </si>
  <si>
    <t>Cumul</t>
  </si>
  <si>
    <t>10.01.10</t>
  </si>
  <si>
    <t>Alte facilitati si istrumente postaderare AFIP</t>
  </si>
  <si>
    <t>SOLD FONDURI EUROPENE</t>
  </si>
  <si>
    <t>10.01.13</t>
  </si>
  <si>
    <t>Vouchere de vacanta</t>
  </si>
  <si>
    <t>indemnizatie de delegare</t>
  </si>
  <si>
    <t>Contabil şef</t>
  </si>
  <si>
    <t>`</t>
  </si>
  <si>
    <t>Sume utilizate de administratiile locale  din Excedentul anului precedent pentru dezvoltare</t>
  </si>
  <si>
    <t>40.15.02</t>
  </si>
  <si>
    <t>58.16.02</t>
  </si>
  <si>
    <t>58.16.01</t>
  </si>
  <si>
    <t>AFIP</t>
  </si>
  <si>
    <t>FINANTARE NATIONALA</t>
  </si>
  <si>
    <t>FINANTARE EXTERNA NERAMBURSABILA</t>
  </si>
  <si>
    <t>TEATRUL MASCA</t>
  </si>
  <si>
    <t>48.16.03</t>
  </si>
  <si>
    <t>8501.01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</si>
</sst>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 x14ac:knownFonts="1">
    <font>
      <sz val="10"/>
      <name val="Arial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vertAlign val="superscript"/>
      <sz val="13"/>
      <name val="Arial"/>
      <family val="2"/>
    </font>
    <font>
      <b/>
      <u/>
      <sz val="13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/>
    <xf numFmtId="0" fontId="8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8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1" fillId="0" borderId="0" xfId="0" applyFont="1" applyAlignment="1">
      <alignment shrinkToFit="1"/>
    </xf>
    <xf numFmtId="0" fontId="3" fillId="0" borderId="0" xfId="0" applyFont="1" applyAlignment="1">
      <alignment shrinkToFit="1"/>
    </xf>
    <xf numFmtId="3" fontId="3" fillId="0" borderId="1" xfId="0" applyNumberFormat="1" applyFont="1" applyBorder="1"/>
    <xf numFmtId="3" fontId="2" fillId="0" borderId="1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1" fillId="0" borderId="0" xfId="0" applyNumberFormat="1" applyFont="1"/>
    <xf numFmtId="0" fontId="3" fillId="0" borderId="1" xfId="0" applyFont="1" applyBorder="1"/>
    <xf numFmtId="14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3" fontId="19" fillId="0" borderId="8" xfId="0" applyNumberFormat="1" applyFont="1" applyBorder="1"/>
    <xf numFmtId="3" fontId="20" fillId="0" borderId="8" xfId="0" applyNumberFormat="1" applyFont="1" applyBorder="1"/>
    <xf numFmtId="0" fontId="2" fillId="0" borderId="2" xfId="0" applyFont="1" applyBorder="1"/>
    <xf numFmtId="0" fontId="1" fillId="0" borderId="3" xfId="0" applyFont="1" applyBorder="1"/>
    <xf numFmtId="0" fontId="11" fillId="0" borderId="3" xfId="0" applyFont="1" applyBorder="1" applyAlignment="1">
      <alignment horizontal="center"/>
    </xf>
    <xf numFmtId="3" fontId="20" fillId="0" borderId="1" xfId="0" applyNumberFormat="1" applyFont="1" applyBorder="1"/>
    <xf numFmtId="3" fontId="2" fillId="0" borderId="7" xfId="0" applyNumberFormat="1" applyFont="1" applyBorder="1"/>
    <xf numFmtId="3" fontId="19" fillId="0" borderId="1" xfId="0" applyNumberFormat="1" applyFont="1" applyBorder="1"/>
    <xf numFmtId="4" fontId="12" fillId="0" borderId="0" xfId="0" applyNumberFormat="1" applyFont="1"/>
    <xf numFmtId="0" fontId="3" fillId="0" borderId="8" xfId="0" applyFont="1" applyBorder="1"/>
    <xf numFmtId="0" fontId="11" fillId="0" borderId="4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4" fontId="3" fillId="0" borderId="0" xfId="0" applyNumberFormat="1" applyFont="1"/>
    <xf numFmtId="3" fontId="3" fillId="0" borderId="16" xfId="0" applyNumberFormat="1" applyFont="1" applyBorder="1"/>
    <xf numFmtId="0" fontId="3" fillId="0" borderId="16" xfId="0" applyFont="1" applyBorder="1"/>
    <xf numFmtId="14" fontId="3" fillId="0" borderId="16" xfId="0" applyNumberFormat="1" applyFont="1" applyBorder="1"/>
    <xf numFmtId="3" fontId="20" fillId="0" borderId="16" xfId="0" applyNumberFormat="1" applyFont="1" applyBorder="1"/>
    <xf numFmtId="0" fontId="3" fillId="0" borderId="17" xfId="0" applyFont="1" applyBorder="1"/>
    <xf numFmtId="3" fontId="1" fillId="0" borderId="17" xfId="0" applyNumberFormat="1" applyFont="1" applyBorder="1"/>
    <xf numFmtId="3" fontId="21" fillId="0" borderId="17" xfId="0" applyNumberFormat="1" applyFont="1" applyBorder="1"/>
    <xf numFmtId="3" fontId="20" fillId="0" borderId="17" xfId="0" applyNumberFormat="1" applyFont="1" applyBorder="1"/>
    <xf numFmtId="3" fontId="18" fillId="0" borderId="17" xfId="0" applyNumberFormat="1" applyFont="1" applyBorder="1"/>
    <xf numFmtId="3" fontId="19" fillId="0" borderId="17" xfId="0" applyNumberFormat="1" applyFont="1" applyBorder="1"/>
    <xf numFmtId="3" fontId="3" fillId="0" borderId="17" xfId="0" applyNumberFormat="1" applyFont="1" applyBorder="1"/>
    <xf numFmtId="4" fontId="3" fillId="0" borderId="17" xfId="0" applyNumberFormat="1" applyFont="1" applyBorder="1"/>
    <xf numFmtId="0" fontId="3" fillId="0" borderId="11" xfId="0" applyFont="1" applyBorder="1"/>
    <xf numFmtId="0" fontId="1" fillId="0" borderId="0" xfId="0" applyFont="1" applyAlignment="1">
      <alignment wrapText="1"/>
    </xf>
    <xf numFmtId="3" fontId="20" fillId="0" borderId="18" xfId="0" applyNumberFormat="1" applyFont="1" applyBorder="1"/>
    <xf numFmtId="0" fontId="11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3" fontId="1" fillId="0" borderId="10" xfId="0" applyNumberFormat="1" applyFont="1" applyBorder="1"/>
    <xf numFmtId="3" fontId="11" fillId="0" borderId="19" xfId="0" applyNumberFormat="1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1" fillId="0" borderId="10" xfId="0" applyFont="1" applyBorder="1"/>
    <xf numFmtId="0" fontId="2" fillId="0" borderId="19" xfId="0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11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18" fillId="0" borderId="16" xfId="0" applyNumberFormat="1" applyFont="1" applyBorder="1"/>
    <xf numFmtId="3" fontId="2" fillId="0" borderId="9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2" fillId="0" borderId="23" xfId="0" applyFont="1" applyBorder="1" applyAlignment="1">
      <alignment wrapText="1"/>
    </xf>
    <xf numFmtId="3" fontId="2" fillId="0" borderId="24" xfId="0" applyNumberFormat="1" applyFont="1" applyBorder="1" applyAlignment="1">
      <alignment horizontal="center"/>
    </xf>
    <xf numFmtId="3" fontId="3" fillId="0" borderId="25" xfId="0" applyNumberFormat="1" applyFont="1" applyBorder="1"/>
    <xf numFmtId="3" fontId="2" fillId="0" borderId="25" xfId="0" applyNumberFormat="1" applyFont="1" applyBorder="1"/>
    <xf numFmtId="0" fontId="3" fillId="0" borderId="25" xfId="0" applyFont="1" applyBorder="1"/>
    <xf numFmtId="3" fontId="20" fillId="0" borderId="25" xfId="0" applyNumberFormat="1" applyFont="1" applyBorder="1"/>
    <xf numFmtId="3" fontId="2" fillId="0" borderId="26" xfId="0" applyNumberFormat="1" applyFont="1" applyBorder="1" applyAlignment="1">
      <alignment horizontal="center"/>
    </xf>
    <xf numFmtId="0" fontId="3" fillId="0" borderId="27" xfId="0" applyFont="1" applyBorder="1"/>
    <xf numFmtId="3" fontId="3" fillId="0" borderId="28" xfId="0" applyNumberFormat="1" applyFont="1" applyBorder="1"/>
    <xf numFmtId="3" fontId="3" fillId="0" borderId="9" xfId="0" applyNumberFormat="1" applyFont="1" applyBorder="1"/>
    <xf numFmtId="164" fontId="3" fillId="0" borderId="29" xfId="0" applyNumberFormat="1" applyFont="1" applyBorder="1"/>
    <xf numFmtId="14" fontId="3" fillId="0" borderId="30" xfId="0" applyNumberFormat="1" applyFont="1" applyBorder="1"/>
    <xf numFmtId="0" fontId="3" fillId="0" borderId="31" xfId="0" applyFont="1" applyBorder="1"/>
    <xf numFmtId="0" fontId="1" fillId="0" borderId="29" xfId="0" applyFont="1" applyBorder="1"/>
    <xf numFmtId="0" fontId="3" fillId="0" borderId="30" xfId="0" applyFont="1" applyBorder="1"/>
    <xf numFmtId="3" fontId="3" fillId="0" borderId="32" xfId="0" applyNumberFormat="1" applyFont="1" applyBorder="1"/>
    <xf numFmtId="3" fontId="3" fillId="0" borderId="6" xfId="0" applyNumberFormat="1" applyFont="1" applyBorder="1"/>
    <xf numFmtId="0" fontId="3" fillId="0" borderId="33" xfId="0" applyFont="1" applyBorder="1"/>
    <xf numFmtId="0" fontId="3" fillId="0" borderId="28" xfId="0" applyFont="1" applyBorder="1"/>
    <xf numFmtId="0" fontId="3" fillId="0" borderId="9" xfId="0" applyFont="1" applyBorder="1"/>
    <xf numFmtId="164" fontId="18" fillId="0" borderId="10" xfId="0" applyNumberFormat="1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3" xfId="0" applyFont="1" applyBorder="1"/>
    <xf numFmtId="0" fontId="3" fillId="0" borderId="3" xfId="0" applyFont="1" applyBorder="1"/>
    <xf numFmtId="0" fontId="10" fillId="0" borderId="9" xfId="0" applyFont="1" applyBorder="1"/>
    <xf numFmtId="0" fontId="1" fillId="0" borderId="0" xfId="0" applyFont="1" applyAlignment="1">
      <alignment wrapText="1" shrinkToFit="1"/>
    </xf>
    <xf numFmtId="4" fontId="1" fillId="0" borderId="0" xfId="0" applyNumberFormat="1" applyFont="1" applyAlignment="1">
      <alignment wrapText="1"/>
    </xf>
    <xf numFmtId="3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/>
    <xf numFmtId="3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8" xfId="0" applyFont="1" applyBorder="1"/>
    <xf numFmtId="0" fontId="2" fillId="0" borderId="18" xfId="0" applyFont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top" wrapText="1"/>
    </xf>
    <xf numFmtId="0" fontId="4" fillId="0" borderId="18" xfId="0" applyFont="1" applyBorder="1" applyAlignment="1">
      <alignment wrapText="1"/>
    </xf>
    <xf numFmtId="0" fontId="2" fillId="0" borderId="18" xfId="0" applyFont="1" applyBorder="1"/>
    <xf numFmtId="0" fontId="3" fillId="0" borderId="18" xfId="0" applyFont="1" applyBorder="1"/>
    <xf numFmtId="0" fontId="3" fillId="0" borderId="18" xfId="0" applyFont="1" applyBorder="1" applyAlignment="1">
      <alignment vertical="top" wrapText="1" shrinkToFit="1"/>
    </xf>
    <xf numFmtId="0" fontId="2" fillId="0" borderId="34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16" xfId="0" applyNumberFormat="1" applyFont="1" applyBorder="1"/>
    <xf numFmtId="3" fontId="19" fillId="0" borderId="16" xfId="0" applyNumberFormat="1" applyFont="1" applyBorder="1"/>
    <xf numFmtId="0" fontId="3" fillId="0" borderId="25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5" xfId="0" applyFont="1" applyBorder="1"/>
    <xf numFmtId="0" fontId="6" fillId="0" borderId="25" xfId="0" applyFont="1" applyBorder="1"/>
    <xf numFmtId="3" fontId="11" fillId="0" borderId="11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2" fillId="0" borderId="37" xfId="0" applyNumberFormat="1" applyFont="1" applyBorder="1"/>
    <xf numFmtId="3" fontId="3" fillId="0" borderId="37" xfId="0" applyNumberFormat="1" applyFont="1" applyBorder="1"/>
    <xf numFmtId="3" fontId="19" fillId="0" borderId="37" xfId="0" applyNumberFormat="1" applyFont="1" applyBorder="1"/>
    <xf numFmtId="3" fontId="20" fillId="0" borderId="37" xfId="0" applyNumberFormat="1" applyFont="1" applyBorder="1"/>
    <xf numFmtId="0" fontId="3" fillId="0" borderId="12" xfId="0" applyFont="1" applyBorder="1"/>
    <xf numFmtId="0" fontId="3" fillId="0" borderId="7" xfId="0" applyFont="1" applyBorder="1"/>
    <xf numFmtId="0" fontId="3" fillId="0" borderId="38" xfId="0" applyFont="1" applyBorder="1"/>
    <xf numFmtId="2" fontId="10" fillId="0" borderId="26" xfId="0" applyNumberFormat="1" applyFont="1" applyBorder="1" applyAlignment="1">
      <alignment horizontal="center"/>
    </xf>
    <xf numFmtId="3" fontId="3" fillId="0" borderId="26" xfId="0" applyNumberFormat="1" applyFont="1" applyBorder="1"/>
    <xf numFmtId="0" fontId="3" fillId="0" borderId="39" xfId="0" applyFont="1" applyBorder="1"/>
    <xf numFmtId="2" fontId="11" fillId="0" borderId="14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2" fillId="0" borderId="14" xfId="0" applyNumberFormat="1" applyFont="1" applyBorder="1"/>
    <xf numFmtId="3" fontId="21" fillId="0" borderId="1" xfId="0" applyNumberFormat="1" applyFont="1" applyBorder="1"/>
    <xf numFmtId="3" fontId="21" fillId="0" borderId="26" xfId="0" applyNumberFormat="1" applyFont="1" applyBorder="1"/>
    <xf numFmtId="3" fontId="18" fillId="0" borderId="1" xfId="0" applyNumberFormat="1" applyFont="1" applyBorder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14" fontId="13" fillId="0" borderId="0" xfId="0" applyNumberFormat="1" applyFont="1" applyAlignment="1">
      <alignment horizontal="centerContinuous"/>
    </xf>
    <xf numFmtId="0" fontId="14" fillId="0" borderId="0" xfId="0" applyFont="1" applyAlignment="1">
      <alignment horizontal="right"/>
    </xf>
    <xf numFmtId="3" fontId="14" fillId="0" borderId="0" xfId="0" applyNumberFormat="1" applyFont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3" fontId="14" fillId="0" borderId="10" xfId="0" applyNumberFormat="1" applyFont="1" applyBorder="1"/>
    <xf numFmtId="3" fontId="13" fillId="0" borderId="19" xfId="0" applyNumberFormat="1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4" fillId="0" borderId="10" xfId="0" applyFont="1" applyBorder="1"/>
    <xf numFmtId="0" fontId="13" fillId="0" borderId="19" xfId="0" applyFont="1" applyBorder="1" applyAlignment="1">
      <alignment wrapText="1"/>
    </xf>
    <xf numFmtId="0" fontId="13" fillId="0" borderId="2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0" xfId="0" applyFont="1" applyAlignment="1">
      <alignment wrapText="1"/>
    </xf>
    <xf numFmtId="3" fontId="13" fillId="0" borderId="0" xfId="0" applyNumberFormat="1" applyFont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3" fontId="13" fillId="0" borderId="24" xfId="0" applyNumberFormat="1" applyFont="1" applyBorder="1" applyAlignment="1">
      <alignment horizontal="center"/>
    </xf>
    <xf numFmtId="3" fontId="13" fillId="0" borderId="26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3" fontId="13" fillId="0" borderId="4" xfId="0" applyNumberFormat="1" applyFont="1" applyBorder="1" applyAlignment="1">
      <alignment horizontal="center"/>
    </xf>
    <xf numFmtId="3" fontId="14" fillId="0" borderId="16" xfId="0" applyNumberFormat="1" applyFont="1" applyBorder="1"/>
    <xf numFmtId="3" fontId="14" fillId="0" borderId="17" xfId="0" applyNumberFormat="1" applyFont="1" applyBorder="1"/>
    <xf numFmtId="3" fontId="14" fillId="0" borderId="25" xfId="0" applyNumberFormat="1" applyFont="1" applyBorder="1"/>
    <xf numFmtId="3" fontId="14" fillId="0" borderId="1" xfId="0" applyNumberFormat="1" applyFont="1" applyBorder="1"/>
    <xf numFmtId="0" fontId="14" fillId="0" borderId="1" xfId="0" applyFont="1" applyBorder="1"/>
    <xf numFmtId="3" fontId="13" fillId="0" borderId="1" xfId="0" applyNumberFormat="1" applyFont="1" applyBorder="1"/>
    <xf numFmtId="3" fontId="22" fillId="0" borderId="1" xfId="0" applyNumberFormat="1" applyFont="1" applyBorder="1"/>
    <xf numFmtId="3" fontId="22" fillId="0" borderId="18" xfId="0" applyNumberFormat="1" applyFont="1" applyBorder="1"/>
    <xf numFmtId="3" fontId="13" fillId="0" borderId="25" xfId="0" applyNumberFormat="1" applyFont="1" applyBorder="1"/>
    <xf numFmtId="3" fontId="23" fillId="0" borderId="17" xfId="0" applyNumberFormat="1" applyFont="1" applyBorder="1"/>
    <xf numFmtId="3" fontId="24" fillId="0" borderId="16" xfId="0" applyNumberFormat="1" applyFont="1" applyBorder="1"/>
    <xf numFmtId="3" fontId="22" fillId="0" borderId="8" xfId="0" applyNumberFormat="1" applyFont="1" applyBorder="1"/>
    <xf numFmtId="3" fontId="22" fillId="0" borderId="16" xfId="0" applyNumberFormat="1" applyFont="1" applyBorder="1"/>
    <xf numFmtId="3" fontId="22" fillId="0" borderId="17" xfId="0" applyNumberFormat="1" applyFont="1" applyBorder="1"/>
    <xf numFmtId="0" fontId="14" fillId="0" borderId="16" xfId="0" applyFont="1" applyBorder="1"/>
    <xf numFmtId="0" fontId="14" fillId="0" borderId="25" xfId="0" applyFont="1" applyBorder="1"/>
    <xf numFmtId="0" fontId="13" fillId="0" borderId="1" xfId="0" applyFont="1" applyBorder="1" applyAlignment="1">
      <alignment horizontal="center"/>
    </xf>
    <xf numFmtId="3" fontId="22" fillId="0" borderId="25" xfId="0" applyNumberFormat="1" applyFont="1" applyBorder="1"/>
    <xf numFmtId="0" fontId="14" fillId="0" borderId="1" xfId="0" applyFont="1" applyBorder="1" applyAlignment="1">
      <alignment horizontal="center"/>
    </xf>
    <xf numFmtId="164" fontId="14" fillId="0" borderId="0" xfId="0" applyNumberFormat="1" applyFont="1"/>
    <xf numFmtId="3" fontId="24" fillId="0" borderId="17" xfId="0" applyNumberFormat="1" applyFont="1" applyBorder="1"/>
    <xf numFmtId="3" fontId="25" fillId="0" borderId="17" xfId="0" applyNumberFormat="1" applyFont="1" applyBorder="1"/>
    <xf numFmtId="0" fontId="14" fillId="0" borderId="17" xfId="0" applyFont="1" applyBorder="1"/>
    <xf numFmtId="14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" fontId="14" fillId="0" borderId="0" xfId="0" applyNumberFormat="1" applyFont="1"/>
    <xf numFmtId="4" fontId="14" fillId="0" borderId="17" xfId="0" applyNumberFormat="1" applyFont="1" applyBorder="1"/>
    <xf numFmtId="2" fontId="14" fillId="0" borderId="1" xfId="0" applyNumberFormat="1" applyFont="1" applyBorder="1" applyAlignment="1">
      <alignment horizontal="center"/>
    </xf>
    <xf numFmtId="14" fontId="14" fillId="0" borderId="0" xfId="0" applyNumberFormat="1" applyFont="1"/>
    <xf numFmtId="0" fontId="14" fillId="0" borderId="11" xfId="0" applyFont="1" applyBorder="1"/>
    <xf numFmtId="0" fontId="14" fillId="0" borderId="27" xfId="0" applyFont="1" applyBorder="1"/>
    <xf numFmtId="3" fontId="14" fillId="0" borderId="28" xfId="0" applyNumberFormat="1" applyFont="1" applyBorder="1"/>
    <xf numFmtId="3" fontId="14" fillId="0" borderId="9" xfId="0" applyNumberFormat="1" applyFont="1" applyBorder="1"/>
    <xf numFmtId="14" fontId="14" fillId="0" borderId="16" xfId="0" applyNumberFormat="1" applyFont="1" applyBorder="1"/>
    <xf numFmtId="0" fontId="13" fillId="0" borderId="2" xfId="0" applyFont="1" applyBorder="1"/>
    <xf numFmtId="0" fontId="13" fillId="0" borderId="3" xfId="0" applyFont="1" applyBorder="1" applyAlignment="1">
      <alignment horizontal="center"/>
    </xf>
    <xf numFmtId="164" fontId="24" fillId="0" borderId="10" xfId="0" applyNumberFormat="1" applyFont="1" applyBorder="1"/>
    <xf numFmtId="0" fontId="14" fillId="0" borderId="19" xfId="0" applyFont="1" applyBorder="1"/>
    <xf numFmtId="0" fontId="14" fillId="0" borderId="20" xfId="0" applyFont="1" applyBorder="1"/>
    <xf numFmtId="0" fontId="14" fillId="0" borderId="23" xfId="0" applyFont="1" applyBorder="1"/>
    <xf numFmtId="0" fontId="14" fillId="0" borderId="3" xfId="0" applyFont="1" applyBorder="1"/>
    <xf numFmtId="0" fontId="15" fillId="0" borderId="0" xfId="0" applyFont="1" applyAlignment="1">
      <alignment horizontal="justify" wrapText="1"/>
    </xf>
    <xf numFmtId="0" fontId="14" fillId="0" borderId="0" xfId="0" applyFont="1" applyAlignment="1">
      <alignment horizontal="justify" wrapText="1"/>
    </xf>
    <xf numFmtId="0" fontId="15" fillId="0" borderId="0" xfId="0" applyFont="1"/>
    <xf numFmtId="4" fontId="13" fillId="0" borderId="0" xfId="0" applyNumberFormat="1" applyFont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14" fillId="0" borderId="0" xfId="0" applyNumberFormat="1" applyFont="1"/>
    <xf numFmtId="1" fontId="13" fillId="0" borderId="0" xfId="0" applyNumberFormat="1" applyFont="1"/>
    <xf numFmtId="1" fontId="14" fillId="0" borderId="0" xfId="0" applyNumberFormat="1" applyFont="1" applyAlignment="1">
      <alignment wrapText="1"/>
    </xf>
    <xf numFmtId="2" fontId="14" fillId="0" borderId="0" xfId="0" applyNumberFormat="1" applyFont="1"/>
    <xf numFmtId="4" fontId="22" fillId="0" borderId="1" xfId="0" applyNumberFormat="1" applyFont="1" applyBorder="1"/>
    <xf numFmtId="4" fontId="25" fillId="0" borderId="1" xfId="0" applyNumberFormat="1" applyFont="1" applyBorder="1"/>
    <xf numFmtId="4" fontId="22" fillId="0" borderId="14" xfId="0" applyNumberFormat="1" applyFont="1" applyBorder="1"/>
    <xf numFmtId="4" fontId="22" fillId="0" borderId="3" xfId="0" applyNumberFormat="1" applyFont="1" applyBorder="1"/>
    <xf numFmtId="4" fontId="22" fillId="0" borderId="1" xfId="0" applyNumberFormat="1" applyFont="1" applyBorder="1" applyAlignment="1">
      <alignment horizontal="right"/>
    </xf>
    <xf numFmtId="2" fontId="14" fillId="0" borderId="26" xfId="0" applyNumberFormat="1" applyFont="1" applyBorder="1" applyAlignment="1">
      <alignment horizontal="center"/>
    </xf>
    <xf numFmtId="4" fontId="25" fillId="0" borderId="26" xfId="0" applyNumberFormat="1" applyFont="1" applyBorder="1"/>
    <xf numFmtId="3" fontId="14" fillId="0" borderId="13" xfId="0" applyNumberFormat="1" applyFont="1" applyBorder="1"/>
    <xf numFmtId="3" fontId="14" fillId="0" borderId="8" xfId="0" applyNumberFormat="1" applyFont="1" applyBorder="1"/>
    <xf numFmtId="4" fontId="14" fillId="0" borderId="1" xfId="0" applyNumberFormat="1" applyFont="1" applyBorder="1"/>
    <xf numFmtId="2" fontId="13" fillId="0" borderId="40" xfId="0" applyNumberFormat="1" applyFont="1" applyBorder="1" applyAlignment="1">
      <alignment horizontal="center"/>
    </xf>
    <xf numFmtId="4" fontId="22" fillId="0" borderId="40" xfId="0" applyNumberFormat="1" applyFont="1" applyBorder="1"/>
    <xf numFmtId="0" fontId="14" fillId="0" borderId="8" xfId="0" applyFont="1" applyBorder="1"/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13" fillId="0" borderId="41" xfId="0" applyNumberFormat="1" applyFont="1" applyBorder="1" applyAlignment="1">
      <alignment horizontal="center"/>
    </xf>
    <xf numFmtId="2" fontId="14" fillId="0" borderId="42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4" fontId="25" fillId="0" borderId="14" xfId="0" applyNumberFormat="1" applyFont="1" applyBorder="1"/>
    <xf numFmtId="4" fontId="13" fillId="0" borderId="0" xfId="0" applyNumberFormat="1" applyFont="1" applyAlignment="1">
      <alignment horizontal="justify" wrapText="1"/>
    </xf>
    <xf numFmtId="4" fontId="13" fillId="0" borderId="0" xfId="0" applyNumberFormat="1" applyFont="1" applyAlignment="1">
      <alignment wrapText="1"/>
    </xf>
    <xf numFmtId="0" fontId="14" fillId="0" borderId="18" xfId="0" applyFont="1" applyBorder="1" applyAlignment="1">
      <alignment wrapText="1"/>
    </xf>
    <xf numFmtId="0" fontId="13" fillId="0" borderId="18" xfId="0" applyFont="1" applyBorder="1"/>
    <xf numFmtId="0" fontId="13" fillId="0" borderId="18" xfId="0" applyFont="1" applyBorder="1" applyAlignment="1">
      <alignment wrapText="1"/>
    </xf>
    <xf numFmtId="0" fontId="16" fillId="0" borderId="36" xfId="0" applyFont="1" applyBorder="1" applyAlignment="1">
      <alignment horizontal="center"/>
    </xf>
    <xf numFmtId="0" fontId="16" fillId="0" borderId="18" xfId="0" applyFont="1" applyBorder="1"/>
    <xf numFmtId="0" fontId="13" fillId="0" borderId="18" xfId="0" applyFont="1" applyBorder="1" applyAlignment="1">
      <alignment vertical="top" wrapText="1"/>
    </xf>
    <xf numFmtId="0" fontId="14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top" wrapText="1"/>
    </xf>
    <xf numFmtId="0" fontId="14" fillId="0" borderId="18" xfId="0" applyFont="1" applyBorder="1"/>
    <xf numFmtId="0" fontId="14" fillId="0" borderId="39" xfId="0" applyFont="1" applyBorder="1"/>
    <xf numFmtId="0" fontId="14" fillId="0" borderId="43" xfId="0" applyFont="1" applyBorder="1"/>
    <xf numFmtId="0" fontId="14" fillId="0" borderId="38" xfId="0" applyFont="1" applyBorder="1"/>
    <xf numFmtId="0" fontId="14" fillId="0" borderId="18" xfId="0" applyFont="1" applyBorder="1" applyAlignment="1">
      <alignment vertical="top" wrapText="1" shrinkToFit="1"/>
    </xf>
    <xf numFmtId="0" fontId="13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4" fontId="24" fillId="0" borderId="0" xfId="0" applyNumberFormat="1" applyFont="1"/>
    <xf numFmtId="3" fontId="13" fillId="0" borderId="40" xfId="0" applyNumberFormat="1" applyFont="1" applyBorder="1" applyAlignment="1">
      <alignment horizontal="center"/>
    </xf>
    <xf numFmtId="4" fontId="22" fillId="0" borderId="7" xfId="0" applyNumberFormat="1" applyFont="1" applyBorder="1"/>
    <xf numFmtId="0" fontId="14" fillId="0" borderId="34" xfId="0" applyFont="1" applyBorder="1"/>
    <xf numFmtId="0" fontId="14" fillId="0" borderId="12" xfId="0" applyFont="1" applyBorder="1"/>
    <xf numFmtId="4" fontId="25" fillId="0" borderId="9" xfId="0" applyNumberFormat="1" applyFont="1" applyBorder="1"/>
    <xf numFmtId="0" fontId="13" fillId="0" borderId="43" xfId="0" applyFont="1" applyBorder="1"/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1" xfId="0" applyFont="1" applyBorder="1" applyAlignment="1">
      <alignment horizontal="distributed" vertical="justify" justifyLastLine="1"/>
    </xf>
    <xf numFmtId="3" fontId="14" fillId="0" borderId="0" xfId="0" applyNumberFormat="1" applyFont="1" applyAlignment="1">
      <alignment horizontal="distributed" vertical="justify" justifyLastLine="1"/>
    </xf>
    <xf numFmtId="3" fontId="14" fillId="0" borderId="13" xfId="0" applyNumberFormat="1" applyFont="1" applyBorder="1" applyAlignment="1">
      <alignment horizontal="distributed" vertical="justify" justifyLastLine="1"/>
    </xf>
    <xf numFmtId="3" fontId="14" fillId="0" borderId="8" xfId="0" applyNumberFormat="1" applyFont="1" applyBorder="1" applyAlignment="1">
      <alignment horizontal="distributed" vertical="justify" justifyLastLine="1"/>
    </xf>
    <xf numFmtId="3" fontId="14" fillId="0" borderId="1" xfId="0" applyNumberFormat="1" applyFont="1" applyBorder="1" applyAlignment="1">
      <alignment horizontal="distributed" vertical="justify" justifyLastLine="1"/>
    </xf>
    <xf numFmtId="0" fontId="14" fillId="0" borderId="0" xfId="0" applyFont="1" applyAlignment="1">
      <alignment horizontal="distributed" vertical="justify" justifyLastLine="1"/>
    </xf>
    <xf numFmtId="1" fontId="14" fillId="0" borderId="0" xfId="0" applyNumberFormat="1" applyFont="1" applyAlignment="1">
      <alignment horizontal="distributed" vertical="justify" justifyLastLine="1"/>
    </xf>
    <xf numFmtId="4" fontId="22" fillId="0" borderId="1" xfId="0" applyNumberFormat="1" applyFont="1" applyBorder="1" applyAlignment="1">
      <alignment horizontal="right" vertical="justify" justifyLastLine="1"/>
    </xf>
    <xf numFmtId="4" fontId="14" fillId="0" borderId="0" xfId="0" applyNumberFormat="1" applyFont="1" applyAlignment="1">
      <alignment horizontal="justify" wrapText="1"/>
    </xf>
    <xf numFmtId="4" fontId="13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4" fontId="22" fillId="0" borderId="3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" fontId="25" fillId="0" borderId="40" xfId="0" applyNumberFormat="1" applyFont="1" applyBorder="1"/>
    <xf numFmtId="3" fontId="13" fillId="0" borderId="36" xfId="0" applyNumberFormat="1" applyFont="1" applyBorder="1" applyAlignment="1">
      <alignment horizontal="center"/>
    </xf>
    <xf numFmtId="4" fontId="22" fillId="0" borderId="18" xfId="0" applyNumberFormat="1" applyFont="1" applyBorder="1"/>
    <xf numFmtId="4" fontId="22" fillId="0" borderId="18" xfId="0" applyNumberFormat="1" applyFont="1" applyBorder="1" applyAlignment="1">
      <alignment horizontal="right"/>
    </xf>
    <xf numFmtId="4" fontId="22" fillId="0" borderId="18" xfId="0" applyNumberFormat="1" applyFont="1" applyBorder="1" applyAlignment="1">
      <alignment horizontal="distributed" vertical="justify" justifyLastLine="1"/>
    </xf>
    <xf numFmtId="4" fontId="14" fillId="0" borderId="18" xfId="0" applyNumberFormat="1" applyFont="1" applyBorder="1"/>
    <xf numFmtId="4" fontId="25" fillId="0" borderId="18" xfId="0" applyNumberFormat="1" applyFont="1" applyBorder="1"/>
    <xf numFmtId="4" fontId="22" fillId="0" borderId="39" xfId="0" applyNumberFormat="1" applyFont="1" applyBorder="1"/>
    <xf numFmtId="4" fontId="22" fillId="0" borderId="1" xfId="0" applyNumberFormat="1" applyFont="1" applyBorder="1" applyAlignment="1">
      <alignment horizontal="center"/>
    </xf>
    <xf numFmtId="4" fontId="22" fillId="0" borderId="1" xfId="0" applyNumberFormat="1" applyFont="1" applyBorder="1" applyAlignment="1">
      <alignment horizontal="center" vertical="justify" justifyLastLine="1"/>
    </xf>
    <xf numFmtId="3" fontId="22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22" fillId="0" borderId="14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right"/>
    </xf>
    <xf numFmtId="14" fontId="13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 vertical="justify" justifyLastLine="1"/>
    </xf>
    <xf numFmtId="0" fontId="14" fillId="0" borderId="9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4" fontId="13" fillId="0" borderId="8" xfId="0" applyNumberFormat="1" applyFont="1" applyBorder="1" applyAlignment="1">
      <alignment horizontal="right"/>
    </xf>
    <xf numFmtId="4" fontId="14" fillId="0" borderId="42" xfId="0" applyNumberFormat="1" applyFont="1" applyBorder="1" applyAlignment="1">
      <alignment horizontal="right"/>
    </xf>
    <xf numFmtId="4" fontId="14" fillId="0" borderId="8" xfId="0" applyNumberFormat="1" applyFont="1" applyBorder="1" applyAlignment="1">
      <alignment horizontal="right"/>
    </xf>
    <xf numFmtId="0" fontId="26" fillId="0" borderId="0" xfId="0" applyFont="1" applyAlignment="1">
      <alignment wrapText="1" shrinkToFit="1"/>
    </xf>
    <xf numFmtId="0" fontId="2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5"/>
  <sheetViews>
    <sheetView topLeftCell="A3" zoomScale="103" workbookViewId="0">
      <selection activeCell="R17" sqref="R17"/>
    </sheetView>
  </sheetViews>
  <sheetFormatPr defaultColWidth="9.109375" defaultRowHeight="13.2" x14ac:dyDescent="0.25"/>
  <cols>
    <col min="1" max="1" width="43.109375" style="1" customWidth="1"/>
    <col min="2" max="2" width="8.5546875" style="1" customWidth="1"/>
    <col min="3" max="3" width="10.109375" style="1" customWidth="1"/>
    <col min="4" max="4" width="15.33203125" style="1" customWidth="1"/>
    <col min="5" max="5" width="10.44140625" style="1" customWidth="1"/>
    <col min="6" max="6" width="12.6640625" style="1" customWidth="1"/>
    <col min="7" max="7" width="13.44140625" style="1" hidden="1" customWidth="1"/>
    <col min="8" max="8" width="10" style="1" hidden="1" customWidth="1"/>
    <col min="9" max="9" width="13.109375" style="1" hidden="1" customWidth="1"/>
    <col min="10" max="10" width="9.109375" style="1" hidden="1" customWidth="1"/>
    <col min="11" max="11" width="11.44140625" style="1" hidden="1" customWidth="1"/>
    <col min="12" max="12" width="12.6640625" style="1" hidden="1" customWidth="1"/>
    <col min="13" max="14" width="1.6640625" style="1" hidden="1" customWidth="1"/>
    <col min="15" max="15" width="0.5546875" style="1" hidden="1" customWidth="1"/>
    <col min="16" max="16" width="9.109375" style="1" hidden="1" customWidth="1"/>
    <col min="17" max="16384" width="9.109375" style="1"/>
  </cols>
  <sheetData>
    <row r="1" spans="1:15" hidden="1" x14ac:dyDescent="0.25">
      <c r="A1" s="17" t="s">
        <v>117</v>
      </c>
    </row>
    <row r="2" spans="1:15" hidden="1" x14ac:dyDescent="0.25">
      <c r="A2" s="17" t="s">
        <v>70</v>
      </c>
    </row>
    <row r="3" spans="1:15" ht="15.6" x14ac:dyDescent="0.3">
      <c r="A3" s="2" t="s">
        <v>0</v>
      </c>
      <c r="B3" s="3"/>
      <c r="C3" s="3"/>
      <c r="D3" s="3"/>
      <c r="E3" s="3"/>
    </row>
    <row r="4" spans="1:15" ht="15.6" x14ac:dyDescent="0.3">
      <c r="A4" s="27">
        <v>44255</v>
      </c>
      <c r="B4" s="2"/>
      <c r="C4" s="2"/>
      <c r="D4" s="2"/>
      <c r="E4" s="2"/>
    </row>
    <row r="5" spans="1:15" ht="11.25" customHeight="1" thickBot="1" x14ac:dyDescent="0.3">
      <c r="E5" s="4"/>
      <c r="F5" s="12" t="s">
        <v>75</v>
      </c>
      <c r="H5" s="25"/>
    </row>
    <row r="6" spans="1:15" ht="111.75" customHeight="1" thickBot="1" x14ac:dyDescent="0.35">
      <c r="A6" s="23" t="s">
        <v>1</v>
      </c>
      <c r="B6" s="24" t="s">
        <v>9</v>
      </c>
      <c r="C6" s="65" t="s">
        <v>136</v>
      </c>
      <c r="D6" s="29" t="s">
        <v>144</v>
      </c>
      <c r="E6" s="65" t="s">
        <v>145</v>
      </c>
      <c r="F6" s="65" t="s">
        <v>140</v>
      </c>
      <c r="G6" s="66"/>
      <c r="H6" s="67" t="s">
        <v>132</v>
      </c>
      <c r="I6" s="68" t="s">
        <v>133</v>
      </c>
      <c r="J6" s="69"/>
      <c r="K6" s="70" t="s">
        <v>135</v>
      </c>
      <c r="L6" s="83" t="s">
        <v>134</v>
      </c>
      <c r="M6" s="71" t="s">
        <v>137</v>
      </c>
      <c r="N6" s="62"/>
      <c r="O6" s="62"/>
    </row>
    <row r="7" spans="1:15" ht="17.25" customHeight="1" x14ac:dyDescent="0.3">
      <c r="A7" s="116" t="s">
        <v>73</v>
      </c>
      <c r="B7" s="64" t="s">
        <v>74</v>
      </c>
      <c r="C7" s="72">
        <v>1</v>
      </c>
      <c r="D7" s="134">
        <v>1</v>
      </c>
      <c r="E7" s="72">
        <v>2</v>
      </c>
      <c r="F7" s="73">
        <v>2</v>
      </c>
      <c r="G7" s="79"/>
      <c r="H7" s="80"/>
      <c r="I7" s="81"/>
      <c r="J7" s="82"/>
      <c r="K7" s="80" t="s">
        <v>138</v>
      </c>
      <c r="L7" s="84">
        <v>4</v>
      </c>
      <c r="M7" s="89" t="s">
        <v>139</v>
      </c>
    </row>
    <row r="8" spans="1:15" ht="17.25" hidden="1" customHeight="1" thickBot="1" x14ac:dyDescent="0.35">
      <c r="A8" s="117">
        <v>1</v>
      </c>
      <c r="B8" s="40">
        <v>2</v>
      </c>
      <c r="C8" s="74"/>
      <c r="D8" s="135">
        <v>3</v>
      </c>
      <c r="E8" s="74">
        <v>4</v>
      </c>
      <c r="F8" s="75" t="s">
        <v>111</v>
      </c>
      <c r="G8" s="18"/>
      <c r="H8" s="49"/>
      <c r="I8" s="59"/>
      <c r="J8" s="25"/>
      <c r="K8" s="49"/>
      <c r="L8" s="85"/>
      <c r="M8" s="21"/>
    </row>
    <row r="9" spans="1:15" ht="21" customHeight="1" x14ac:dyDescent="0.3">
      <c r="A9" s="118" t="s">
        <v>15</v>
      </c>
      <c r="B9" s="41"/>
      <c r="C9" s="22"/>
      <c r="D9" s="35">
        <v>700100</v>
      </c>
      <c r="E9" s="35">
        <v>411734</v>
      </c>
      <c r="F9" s="35">
        <v>1111834</v>
      </c>
      <c r="G9" s="18">
        <f>F10+F16</f>
        <v>1111834</v>
      </c>
      <c r="H9" s="49"/>
      <c r="I9" s="54"/>
      <c r="J9" s="25"/>
      <c r="K9" s="49"/>
      <c r="L9" s="63">
        <v>5532235</v>
      </c>
      <c r="M9" s="22">
        <f>C9-L9</f>
        <v>-5532235</v>
      </c>
    </row>
    <row r="10" spans="1:15" ht="21" customHeight="1" x14ac:dyDescent="0.3">
      <c r="A10" s="118" t="s">
        <v>115</v>
      </c>
      <c r="B10" s="41"/>
      <c r="C10" s="22"/>
      <c r="D10" s="22">
        <v>700100</v>
      </c>
      <c r="E10" s="35">
        <v>411734</v>
      </c>
      <c r="F10" s="22">
        <v>1111834</v>
      </c>
      <c r="G10" s="18"/>
      <c r="H10" s="49"/>
      <c r="I10" s="54"/>
      <c r="J10" s="25"/>
      <c r="K10" s="49"/>
      <c r="L10" s="86">
        <v>5532235</v>
      </c>
      <c r="M10" s="22">
        <f>C10-L10</f>
        <v>-5532235</v>
      </c>
    </row>
    <row r="11" spans="1:15" ht="15.6" x14ac:dyDescent="0.3">
      <c r="A11" s="119" t="s">
        <v>110</v>
      </c>
      <c r="B11" s="41"/>
      <c r="C11" s="22"/>
      <c r="D11" s="127">
        <v>2600</v>
      </c>
      <c r="E11" s="35">
        <v>3544</v>
      </c>
      <c r="F11" s="127">
        <v>6144</v>
      </c>
      <c r="G11" s="18"/>
      <c r="H11" s="49"/>
      <c r="I11" s="55"/>
      <c r="J11" s="25"/>
      <c r="K11" s="49"/>
      <c r="L11" s="85">
        <v>320000</v>
      </c>
      <c r="M11" s="21">
        <f>C11-F11</f>
        <v>-6144</v>
      </c>
    </row>
    <row r="12" spans="1:15" ht="15.75" hidden="1" customHeight="1" x14ac:dyDescent="0.3">
      <c r="A12" s="120" t="s">
        <v>7</v>
      </c>
      <c r="B12" s="41"/>
      <c r="C12" s="22"/>
      <c r="D12" s="127">
        <v>0</v>
      </c>
      <c r="E12" s="35">
        <v>0</v>
      </c>
      <c r="F12" s="127">
        <v>0</v>
      </c>
      <c r="G12" s="18"/>
      <c r="H12" s="49"/>
      <c r="I12" s="55"/>
      <c r="J12" s="25"/>
      <c r="K12" s="49"/>
      <c r="L12" s="85"/>
      <c r="M12" s="21">
        <f>C12-F12</f>
        <v>0</v>
      </c>
    </row>
    <row r="13" spans="1:15" ht="15.6" x14ac:dyDescent="0.3">
      <c r="A13" s="120" t="s">
        <v>8</v>
      </c>
      <c r="B13" s="41"/>
      <c r="C13" s="22"/>
      <c r="D13" s="127">
        <v>2600</v>
      </c>
      <c r="E13" s="35">
        <v>3544</v>
      </c>
      <c r="F13" s="127">
        <v>6144</v>
      </c>
      <c r="G13" s="18"/>
      <c r="H13" s="49"/>
      <c r="I13" s="55"/>
      <c r="J13" s="25"/>
      <c r="K13" s="49"/>
      <c r="L13" s="85">
        <v>320000</v>
      </c>
      <c r="M13" s="21">
        <f>C13-F13</f>
        <v>-6144</v>
      </c>
    </row>
    <row r="14" spans="1:15" ht="15.6" hidden="1" x14ac:dyDescent="0.3">
      <c r="A14" s="121" t="s">
        <v>2</v>
      </c>
      <c r="B14" s="41"/>
      <c r="C14" s="22"/>
      <c r="D14" s="127">
        <v>0</v>
      </c>
      <c r="E14" s="35">
        <v>0</v>
      </c>
      <c r="F14" s="127">
        <v>0</v>
      </c>
      <c r="G14" s="18"/>
      <c r="H14" s="49"/>
      <c r="I14" s="59"/>
      <c r="J14" s="25"/>
      <c r="K14" s="49"/>
      <c r="L14" s="85"/>
      <c r="M14" s="21"/>
    </row>
    <row r="15" spans="1:15" ht="30" customHeight="1" x14ac:dyDescent="0.3">
      <c r="A15" s="119" t="s">
        <v>4</v>
      </c>
      <c r="B15" s="41"/>
      <c r="C15" s="22"/>
      <c r="D15" s="127">
        <v>697500</v>
      </c>
      <c r="E15" s="35">
        <v>408190</v>
      </c>
      <c r="F15" s="127">
        <v>1105690</v>
      </c>
      <c r="G15" s="18"/>
      <c r="H15" s="76"/>
      <c r="I15" s="55"/>
      <c r="J15" s="25"/>
      <c r="K15" s="49"/>
      <c r="L15" s="85"/>
      <c r="M15" s="21">
        <f>C15-F15</f>
        <v>-1105690</v>
      </c>
    </row>
    <row r="16" spans="1:15" ht="16.5" customHeight="1" x14ac:dyDescent="0.3">
      <c r="A16" s="118" t="s">
        <v>116</v>
      </c>
      <c r="B16" s="41"/>
      <c r="C16" s="22"/>
      <c r="D16" s="111">
        <v>0</v>
      </c>
      <c r="E16" s="35">
        <v>0</v>
      </c>
      <c r="F16" s="111">
        <v>0</v>
      </c>
      <c r="G16" s="18"/>
      <c r="H16" s="49"/>
      <c r="I16" s="59"/>
      <c r="J16" s="25"/>
      <c r="K16" s="49"/>
      <c r="L16" s="85"/>
      <c r="M16" s="21">
        <f>C16-L16</f>
        <v>0</v>
      </c>
    </row>
    <row r="17" spans="1:13" ht="33" customHeight="1" x14ac:dyDescent="0.3">
      <c r="A17" s="122" t="s">
        <v>112</v>
      </c>
      <c r="B17" s="41"/>
      <c r="C17" s="35"/>
      <c r="D17" s="22">
        <v>688739</v>
      </c>
      <c r="E17" s="35">
        <v>389072</v>
      </c>
      <c r="F17" s="22">
        <v>1077811</v>
      </c>
      <c r="G17" s="31">
        <f t="shared" ref="G17:L17" si="0">G18+G84</f>
        <v>3012000</v>
      </c>
      <c r="H17" s="35">
        <f t="shared" si="0"/>
        <v>1005792</v>
      </c>
      <c r="I17" s="35">
        <f t="shared" si="0"/>
        <v>2040999</v>
      </c>
      <c r="J17" s="35">
        <f t="shared" si="0"/>
        <v>0</v>
      </c>
      <c r="K17" s="35">
        <f t="shared" si="0"/>
        <v>4564424</v>
      </c>
      <c r="L17" s="63">
        <f t="shared" si="0"/>
        <v>5642235</v>
      </c>
      <c r="M17" s="21">
        <f>C17-L17</f>
        <v>-5642235</v>
      </c>
    </row>
    <row r="18" spans="1:13" ht="16.8" x14ac:dyDescent="0.3">
      <c r="A18" s="118" t="s">
        <v>109</v>
      </c>
      <c r="B18" s="41"/>
      <c r="C18" s="35"/>
      <c r="D18" s="22">
        <v>688739</v>
      </c>
      <c r="E18" s="35">
        <v>389072</v>
      </c>
      <c r="F18" s="22">
        <v>1077811</v>
      </c>
      <c r="G18" s="31">
        <f t="shared" ref="G18:L18" si="1">G19+G80</f>
        <v>3012000</v>
      </c>
      <c r="H18" s="35">
        <f t="shared" si="1"/>
        <v>1005792</v>
      </c>
      <c r="I18" s="35">
        <f t="shared" si="1"/>
        <v>2040999</v>
      </c>
      <c r="J18" s="35">
        <f t="shared" si="1"/>
        <v>0</v>
      </c>
      <c r="K18" s="35">
        <f t="shared" si="1"/>
        <v>4564424</v>
      </c>
      <c r="L18" s="63">
        <f t="shared" si="1"/>
        <v>5642235</v>
      </c>
      <c r="M18" s="21">
        <f>C18-L18</f>
        <v>-5642235</v>
      </c>
    </row>
    <row r="19" spans="1:13" ht="18" customHeight="1" x14ac:dyDescent="0.3">
      <c r="A19" s="119" t="s">
        <v>10</v>
      </c>
      <c r="B19" s="41"/>
      <c r="C19" s="35"/>
      <c r="D19" s="22">
        <v>689826</v>
      </c>
      <c r="E19" s="35">
        <v>408562</v>
      </c>
      <c r="F19" s="22">
        <v>1098388</v>
      </c>
      <c r="G19" s="31">
        <f t="shared" ref="G19:L19" si="2">G21+G47</f>
        <v>3012000</v>
      </c>
      <c r="H19" s="35">
        <f t="shared" si="2"/>
        <v>1005792</v>
      </c>
      <c r="I19" s="35">
        <f t="shared" si="2"/>
        <v>2060909</v>
      </c>
      <c r="J19" s="35">
        <f t="shared" si="2"/>
        <v>0</v>
      </c>
      <c r="K19" s="35">
        <f t="shared" si="2"/>
        <v>4563757</v>
      </c>
      <c r="L19" s="63">
        <f t="shared" si="2"/>
        <v>5662145</v>
      </c>
      <c r="M19" s="21">
        <f>C19-L19</f>
        <v>-5662145</v>
      </c>
    </row>
    <row r="20" spans="1:13" ht="15.75" hidden="1" customHeight="1" x14ac:dyDescent="0.3">
      <c r="A20" s="119"/>
      <c r="B20" s="41"/>
      <c r="C20" s="41"/>
      <c r="D20" s="22">
        <v>0</v>
      </c>
      <c r="E20" s="35">
        <v>0</v>
      </c>
      <c r="F20" s="22">
        <v>0</v>
      </c>
      <c r="G20" s="31"/>
      <c r="H20" s="52">
        <f t="shared" ref="H20:H51" si="3">I20-F20</f>
        <v>0</v>
      </c>
      <c r="I20" s="56"/>
      <c r="K20" s="50"/>
      <c r="L20" s="87"/>
      <c r="M20" s="21"/>
    </row>
    <row r="21" spans="1:13" ht="15.75" customHeight="1" x14ac:dyDescent="0.3">
      <c r="A21" s="119" t="s">
        <v>17</v>
      </c>
      <c r="B21" s="42">
        <v>10</v>
      </c>
      <c r="C21" s="35"/>
      <c r="D21" s="22">
        <v>536721</v>
      </c>
      <c r="E21" s="35">
        <v>269053</v>
      </c>
      <c r="F21" s="22">
        <v>805774</v>
      </c>
      <c r="G21" s="31">
        <f t="shared" ref="G21:L21" si="4">G22+G36+G37</f>
        <v>0</v>
      </c>
      <c r="H21" s="35">
        <f t="shared" si="4"/>
        <v>134503</v>
      </c>
      <c r="I21" s="35">
        <f t="shared" si="4"/>
        <v>897006</v>
      </c>
      <c r="J21" s="63">
        <f t="shared" si="4"/>
        <v>0</v>
      </c>
      <c r="K21" s="52">
        <f t="shared" si="4"/>
        <v>2479065</v>
      </c>
      <c r="L21" s="88">
        <f t="shared" si="4"/>
        <v>3284839</v>
      </c>
      <c r="M21" s="21">
        <f>C21-L21</f>
        <v>-3284839</v>
      </c>
    </row>
    <row r="22" spans="1:13" ht="15.75" customHeight="1" x14ac:dyDescent="0.3">
      <c r="A22" s="121" t="s">
        <v>28</v>
      </c>
      <c r="B22" s="42">
        <v>10.01</v>
      </c>
      <c r="C22" s="35"/>
      <c r="D22" s="22">
        <v>525017</v>
      </c>
      <c r="E22" s="35">
        <v>263133</v>
      </c>
      <c r="F22" s="22">
        <v>788150</v>
      </c>
      <c r="G22" s="31">
        <f t="shared" ref="G22:L22" si="5">G23+G28+G33</f>
        <v>0</v>
      </c>
      <c r="H22" s="35">
        <f t="shared" si="5"/>
        <v>132572</v>
      </c>
      <c r="I22" s="35">
        <f t="shared" si="5"/>
        <v>877451</v>
      </c>
      <c r="J22" s="63">
        <f t="shared" si="5"/>
        <v>0</v>
      </c>
      <c r="K22" s="52">
        <f t="shared" si="5"/>
        <v>2368313</v>
      </c>
      <c r="L22" s="88">
        <f t="shared" si="5"/>
        <v>3156463</v>
      </c>
      <c r="M22" s="21">
        <f t="shared" ref="M22:M46" si="6">C22-L22</f>
        <v>-3156463</v>
      </c>
    </row>
    <row r="23" spans="1:13" ht="15.75" customHeight="1" x14ac:dyDescent="0.3">
      <c r="A23" s="121" t="s">
        <v>91</v>
      </c>
      <c r="B23" s="43" t="s">
        <v>18</v>
      </c>
      <c r="C23" s="43"/>
      <c r="D23" s="22">
        <v>495370</v>
      </c>
      <c r="E23" s="35">
        <v>246659</v>
      </c>
      <c r="F23" s="149">
        <v>742029</v>
      </c>
      <c r="G23" s="13"/>
      <c r="H23" s="52">
        <f t="shared" si="3"/>
        <v>106231</v>
      </c>
      <c r="I23" s="57">
        <v>848260</v>
      </c>
      <c r="K23" s="49">
        <f>L23-F23</f>
        <v>2199143</v>
      </c>
      <c r="L23" s="85">
        <f>2756531+16124+19085+53432+96000</f>
        <v>2941172</v>
      </c>
      <c r="M23" s="21">
        <f t="shared" si="6"/>
        <v>-2941172</v>
      </c>
    </row>
    <row r="24" spans="1:13" ht="15.75" hidden="1" customHeight="1" x14ac:dyDescent="0.3">
      <c r="A24" s="121" t="s">
        <v>29</v>
      </c>
      <c r="B24" s="43" t="s">
        <v>19</v>
      </c>
      <c r="C24" s="43"/>
      <c r="D24" s="21">
        <v>0</v>
      </c>
      <c r="E24" s="35">
        <v>0</v>
      </c>
      <c r="F24" s="21">
        <v>0</v>
      </c>
      <c r="G24" s="13"/>
      <c r="H24" s="52">
        <f t="shared" si="3"/>
        <v>0</v>
      </c>
      <c r="I24" s="58"/>
      <c r="K24" s="49">
        <f t="shared" ref="K24:K46" si="7">L24-F24</f>
        <v>0</v>
      </c>
      <c r="L24" s="85"/>
      <c r="M24" s="21">
        <f t="shared" si="6"/>
        <v>0</v>
      </c>
    </row>
    <row r="25" spans="1:13" ht="15.75" hidden="1" customHeight="1" x14ac:dyDescent="0.3">
      <c r="A25" s="121" t="s">
        <v>30</v>
      </c>
      <c r="B25" s="43" t="s">
        <v>20</v>
      </c>
      <c r="C25" s="43"/>
      <c r="D25" s="21">
        <v>0</v>
      </c>
      <c r="E25" s="35">
        <v>0</v>
      </c>
      <c r="F25" s="21">
        <v>0</v>
      </c>
      <c r="G25" s="13"/>
      <c r="H25" s="52">
        <f t="shared" si="3"/>
        <v>0</v>
      </c>
      <c r="I25" s="58"/>
      <c r="K25" s="49">
        <f t="shared" si="7"/>
        <v>0</v>
      </c>
      <c r="L25" s="85"/>
      <c r="M25" s="21">
        <f t="shared" si="6"/>
        <v>0</v>
      </c>
    </row>
    <row r="26" spans="1:13" ht="15.75" hidden="1" customHeight="1" x14ac:dyDescent="0.3">
      <c r="A26" s="121" t="s">
        <v>31</v>
      </c>
      <c r="B26" s="43" t="s">
        <v>21</v>
      </c>
      <c r="C26" s="43"/>
      <c r="D26" s="21">
        <v>0</v>
      </c>
      <c r="E26" s="35">
        <v>0</v>
      </c>
      <c r="F26" s="21">
        <v>0</v>
      </c>
      <c r="G26" s="13"/>
      <c r="H26" s="52">
        <f t="shared" si="3"/>
        <v>0</v>
      </c>
      <c r="I26" s="58"/>
      <c r="K26" s="49">
        <f t="shared" si="7"/>
        <v>0</v>
      </c>
      <c r="L26" s="85"/>
      <c r="M26" s="21">
        <f t="shared" si="6"/>
        <v>0</v>
      </c>
    </row>
    <row r="27" spans="1:13" ht="15.75" customHeight="1" x14ac:dyDescent="0.3">
      <c r="A27" s="121" t="s">
        <v>32</v>
      </c>
      <c r="B27" s="43" t="s">
        <v>22</v>
      </c>
      <c r="C27" s="43"/>
      <c r="D27" s="21"/>
      <c r="E27" s="35">
        <v>0</v>
      </c>
      <c r="F27" s="21"/>
      <c r="G27" s="13"/>
      <c r="H27" s="52">
        <f t="shared" si="3"/>
        <v>0</v>
      </c>
      <c r="I27" s="58"/>
      <c r="K27" s="49"/>
      <c r="L27" s="85"/>
      <c r="M27" s="21">
        <f t="shared" si="6"/>
        <v>0</v>
      </c>
    </row>
    <row r="28" spans="1:13" ht="15.75" customHeight="1" x14ac:dyDescent="0.3">
      <c r="A28" s="121" t="s">
        <v>33</v>
      </c>
      <c r="B28" s="43" t="s">
        <v>23</v>
      </c>
      <c r="C28" s="43"/>
      <c r="D28" s="21">
        <v>950</v>
      </c>
      <c r="E28" s="35">
        <v>1900</v>
      </c>
      <c r="F28" s="151">
        <v>2850</v>
      </c>
      <c r="G28" s="13"/>
      <c r="H28" s="52">
        <f t="shared" si="3"/>
        <v>26341</v>
      </c>
      <c r="I28" s="57">
        <v>29191</v>
      </c>
      <c r="K28" s="49">
        <f t="shared" si="7"/>
        <v>112194</v>
      </c>
      <c r="L28" s="85">
        <f>107651+620+1045+1728+4000</f>
        <v>115044</v>
      </c>
      <c r="M28" s="21">
        <f t="shared" si="6"/>
        <v>-115044</v>
      </c>
    </row>
    <row r="29" spans="1:13" ht="15.75" hidden="1" customHeight="1" x14ac:dyDescent="0.3">
      <c r="A29" s="121" t="s">
        <v>81</v>
      </c>
      <c r="B29" s="43" t="s">
        <v>80</v>
      </c>
      <c r="C29" s="43"/>
      <c r="D29" s="21">
        <v>0</v>
      </c>
      <c r="E29" s="35">
        <v>0</v>
      </c>
      <c r="F29" s="21">
        <v>0</v>
      </c>
      <c r="G29" s="13"/>
      <c r="H29" s="52">
        <f t="shared" si="3"/>
        <v>0</v>
      </c>
      <c r="I29" s="53"/>
      <c r="K29" s="49">
        <f t="shared" si="7"/>
        <v>0</v>
      </c>
      <c r="L29" s="85"/>
      <c r="M29" s="21">
        <f t="shared" si="6"/>
        <v>0</v>
      </c>
    </row>
    <row r="30" spans="1:13" ht="15.75" hidden="1" customHeight="1" x14ac:dyDescent="0.3">
      <c r="A30" s="121" t="s">
        <v>34</v>
      </c>
      <c r="B30" s="44" t="s">
        <v>76</v>
      </c>
      <c r="C30" s="44"/>
      <c r="D30" s="21">
        <v>0</v>
      </c>
      <c r="E30" s="35">
        <v>0</v>
      </c>
      <c r="F30" s="21">
        <v>0</v>
      </c>
      <c r="G30" s="13"/>
      <c r="H30" s="52">
        <f t="shared" si="3"/>
        <v>0</v>
      </c>
      <c r="I30" s="53"/>
      <c r="K30" s="49">
        <f t="shared" si="7"/>
        <v>0</v>
      </c>
      <c r="L30" s="85"/>
      <c r="M30" s="21">
        <f t="shared" si="6"/>
        <v>0</v>
      </c>
    </row>
    <row r="31" spans="1:13" ht="15.75" hidden="1" customHeight="1" x14ac:dyDescent="0.3">
      <c r="A31" s="121" t="s">
        <v>78</v>
      </c>
      <c r="B31" s="43" t="s">
        <v>77</v>
      </c>
      <c r="C31" s="43"/>
      <c r="D31" s="21">
        <v>0</v>
      </c>
      <c r="E31" s="35">
        <v>0</v>
      </c>
      <c r="F31" s="21">
        <v>0</v>
      </c>
      <c r="G31" s="13"/>
      <c r="H31" s="52">
        <f t="shared" si="3"/>
        <v>0</v>
      </c>
      <c r="I31" s="53"/>
      <c r="K31" s="49">
        <f t="shared" si="7"/>
        <v>0</v>
      </c>
      <c r="L31" s="85"/>
      <c r="M31" s="21">
        <f t="shared" si="6"/>
        <v>0</v>
      </c>
    </row>
    <row r="32" spans="1:13" ht="15.75" hidden="1" customHeight="1" x14ac:dyDescent="0.3">
      <c r="A32" s="121"/>
      <c r="B32" s="43"/>
      <c r="C32" s="43"/>
      <c r="D32" s="21">
        <v>0</v>
      </c>
      <c r="E32" s="35">
        <v>0</v>
      </c>
      <c r="F32" s="21">
        <v>0</v>
      </c>
      <c r="G32" s="13"/>
      <c r="H32" s="52">
        <f t="shared" si="3"/>
        <v>0</v>
      </c>
      <c r="I32" s="53"/>
      <c r="K32" s="49">
        <f t="shared" si="7"/>
        <v>0</v>
      </c>
      <c r="L32" s="85"/>
      <c r="M32" s="21">
        <f t="shared" si="6"/>
        <v>0</v>
      </c>
    </row>
    <row r="33" spans="1:13" ht="15.75" customHeight="1" x14ac:dyDescent="0.3">
      <c r="A33" s="121" t="s">
        <v>143</v>
      </c>
      <c r="B33" s="46" t="s">
        <v>146</v>
      </c>
      <c r="C33" s="43"/>
      <c r="D33" s="21">
        <v>28697</v>
      </c>
      <c r="E33" s="35">
        <v>14574</v>
      </c>
      <c r="F33" s="151">
        <v>43271</v>
      </c>
      <c r="G33" s="13"/>
      <c r="H33" s="52"/>
      <c r="I33" s="53"/>
      <c r="K33" s="49">
        <f t="shared" si="7"/>
        <v>56976</v>
      </c>
      <c r="L33" s="85">
        <f>87348+1388+1735+2776+7000</f>
        <v>100247</v>
      </c>
      <c r="M33" s="21">
        <f t="shared" si="6"/>
        <v>-100247</v>
      </c>
    </row>
    <row r="34" spans="1:13" ht="15.75" customHeight="1" x14ac:dyDescent="0.3">
      <c r="A34" s="121" t="s">
        <v>151</v>
      </c>
      <c r="B34" s="46" t="s">
        <v>152</v>
      </c>
      <c r="C34" s="43"/>
      <c r="D34" s="21"/>
      <c r="E34" s="35">
        <v>0</v>
      </c>
      <c r="F34" s="21"/>
      <c r="G34" s="13"/>
      <c r="H34" s="52"/>
      <c r="I34" s="53"/>
      <c r="K34" s="49"/>
      <c r="L34" s="85"/>
      <c r="M34" s="21"/>
    </row>
    <row r="35" spans="1:13" ht="15.75" hidden="1" customHeight="1" x14ac:dyDescent="0.3">
      <c r="A35" s="119" t="s">
        <v>147</v>
      </c>
      <c r="B35" s="45" t="s">
        <v>148</v>
      </c>
      <c r="C35" s="43"/>
      <c r="D35" s="22">
        <v>0</v>
      </c>
      <c r="E35" s="35">
        <v>0</v>
      </c>
      <c r="F35" s="22">
        <v>0</v>
      </c>
      <c r="G35" s="13"/>
      <c r="H35" s="52"/>
      <c r="I35" s="53"/>
      <c r="K35" s="49"/>
      <c r="L35" s="85"/>
      <c r="M35" s="21"/>
    </row>
    <row r="36" spans="1:13" ht="15.75" hidden="1" customHeight="1" x14ac:dyDescent="0.3">
      <c r="A36" s="121" t="s">
        <v>122</v>
      </c>
      <c r="B36" s="46" t="s">
        <v>123</v>
      </c>
      <c r="C36" s="45"/>
      <c r="D36" s="21">
        <v>0</v>
      </c>
      <c r="E36" s="35">
        <v>0</v>
      </c>
      <c r="F36" s="21">
        <v>0</v>
      </c>
      <c r="G36" s="13"/>
      <c r="H36" s="52">
        <f t="shared" si="3"/>
        <v>0</v>
      </c>
      <c r="I36" s="53"/>
      <c r="K36" s="49">
        <f>L36-F36</f>
        <v>57000</v>
      </c>
      <c r="L36" s="85">
        <v>57000</v>
      </c>
      <c r="M36" s="21">
        <f t="shared" si="6"/>
        <v>-57000</v>
      </c>
    </row>
    <row r="37" spans="1:13" ht="15.75" customHeight="1" x14ac:dyDescent="0.3">
      <c r="A37" s="119" t="s">
        <v>35</v>
      </c>
      <c r="B37" s="42">
        <v>10.029999999999999</v>
      </c>
      <c r="C37" s="42"/>
      <c r="D37" s="22">
        <v>11704</v>
      </c>
      <c r="E37" s="35">
        <v>5920</v>
      </c>
      <c r="F37" s="22">
        <v>17624</v>
      </c>
      <c r="G37" s="13"/>
      <c r="H37" s="52">
        <f t="shared" si="3"/>
        <v>1931</v>
      </c>
      <c r="I37" s="56">
        <f>I38+I39+I40+I41+I42+I46</f>
        <v>19555</v>
      </c>
      <c r="K37" s="49">
        <f t="shared" si="7"/>
        <v>53752</v>
      </c>
      <c r="L37" s="85">
        <f>L46</f>
        <v>71376</v>
      </c>
      <c r="M37" s="21">
        <f t="shared" si="6"/>
        <v>-71376</v>
      </c>
    </row>
    <row r="38" spans="1:13" ht="15.75" hidden="1" customHeight="1" x14ac:dyDescent="0.3">
      <c r="A38" s="121" t="s">
        <v>36</v>
      </c>
      <c r="B38" s="43" t="s">
        <v>24</v>
      </c>
      <c r="C38" s="43"/>
      <c r="D38" s="21">
        <v>0</v>
      </c>
      <c r="E38" s="35">
        <v>0</v>
      </c>
      <c r="F38" s="21">
        <v>0</v>
      </c>
      <c r="G38" s="13"/>
      <c r="H38" s="52">
        <f t="shared" si="3"/>
        <v>0</v>
      </c>
      <c r="I38" s="59">
        <v>0</v>
      </c>
      <c r="K38" s="49"/>
      <c r="L38" s="85"/>
      <c r="M38" s="21">
        <f t="shared" si="6"/>
        <v>0</v>
      </c>
    </row>
    <row r="39" spans="1:13" ht="15.75" hidden="1" customHeight="1" x14ac:dyDescent="0.3">
      <c r="A39" s="121" t="s">
        <v>37</v>
      </c>
      <c r="B39" s="43" t="s">
        <v>25</v>
      </c>
      <c r="C39" s="43"/>
      <c r="D39" s="21">
        <v>0</v>
      </c>
      <c r="E39" s="35">
        <v>0</v>
      </c>
      <c r="F39" s="21">
        <v>0</v>
      </c>
      <c r="G39" s="13"/>
      <c r="H39" s="52">
        <f t="shared" si="3"/>
        <v>0</v>
      </c>
      <c r="I39" s="59">
        <v>0</v>
      </c>
      <c r="K39" s="49"/>
      <c r="L39" s="85"/>
      <c r="M39" s="21">
        <f t="shared" si="6"/>
        <v>0</v>
      </c>
    </row>
    <row r="40" spans="1:13" ht="15.75" hidden="1" customHeight="1" x14ac:dyDescent="0.3">
      <c r="A40" s="121" t="s">
        <v>38</v>
      </c>
      <c r="B40" s="43" t="s">
        <v>26</v>
      </c>
      <c r="C40" s="43"/>
      <c r="D40" s="21">
        <v>0</v>
      </c>
      <c r="E40" s="35">
        <v>0</v>
      </c>
      <c r="F40" s="21">
        <v>0</v>
      </c>
      <c r="G40" s="13"/>
      <c r="H40" s="52">
        <f t="shared" si="3"/>
        <v>0</v>
      </c>
      <c r="I40" s="59">
        <v>0</v>
      </c>
      <c r="K40" s="49"/>
      <c r="L40" s="85"/>
      <c r="M40" s="21">
        <f t="shared" si="6"/>
        <v>0</v>
      </c>
    </row>
    <row r="41" spans="1:13" ht="15.75" hidden="1" customHeight="1" x14ac:dyDescent="0.3">
      <c r="A41" s="121" t="s">
        <v>39</v>
      </c>
      <c r="B41" s="43" t="s">
        <v>27</v>
      </c>
      <c r="C41" s="43"/>
      <c r="D41" s="21">
        <v>0</v>
      </c>
      <c r="E41" s="35">
        <v>0</v>
      </c>
      <c r="F41" s="21">
        <v>0</v>
      </c>
      <c r="G41" s="13"/>
      <c r="H41" s="52">
        <f t="shared" si="3"/>
        <v>0</v>
      </c>
      <c r="I41" s="59">
        <v>0</v>
      </c>
      <c r="K41" s="49"/>
      <c r="L41" s="85"/>
      <c r="M41" s="21">
        <f t="shared" si="6"/>
        <v>0</v>
      </c>
    </row>
    <row r="42" spans="1:13" ht="15.75" hidden="1" customHeight="1" x14ac:dyDescent="0.3">
      <c r="A42" s="121" t="s">
        <v>72</v>
      </c>
      <c r="B42" s="43" t="s">
        <v>71</v>
      </c>
      <c r="C42" s="43"/>
      <c r="D42" s="21">
        <v>0</v>
      </c>
      <c r="E42" s="35">
        <v>0</v>
      </c>
      <c r="F42" s="21">
        <v>0</v>
      </c>
      <c r="G42" s="13"/>
      <c r="H42" s="52">
        <f t="shared" si="3"/>
        <v>0</v>
      </c>
      <c r="I42" s="59">
        <v>0</v>
      </c>
      <c r="K42" s="49"/>
      <c r="L42" s="85"/>
      <c r="M42" s="21">
        <f t="shared" si="6"/>
        <v>0</v>
      </c>
    </row>
    <row r="43" spans="1:13" ht="15.75" hidden="1" customHeight="1" x14ac:dyDescent="0.3">
      <c r="A43" s="121" t="s">
        <v>113</v>
      </c>
      <c r="B43" s="43" t="s">
        <v>86</v>
      </c>
      <c r="C43" s="43"/>
      <c r="D43" s="21">
        <v>0</v>
      </c>
      <c r="E43" s="35">
        <v>0</v>
      </c>
      <c r="F43" s="21">
        <v>0</v>
      </c>
      <c r="G43" s="13"/>
      <c r="H43" s="52">
        <f t="shared" si="3"/>
        <v>0</v>
      </c>
      <c r="I43" s="56"/>
      <c r="K43" s="49">
        <f t="shared" si="7"/>
        <v>0</v>
      </c>
      <c r="L43" s="85"/>
      <c r="M43" s="21">
        <f t="shared" si="6"/>
        <v>0</v>
      </c>
    </row>
    <row r="44" spans="1:13" ht="15.75" hidden="1" customHeight="1" x14ac:dyDescent="0.3">
      <c r="A44" s="121" t="s">
        <v>85</v>
      </c>
      <c r="B44" s="43"/>
      <c r="C44" s="43"/>
      <c r="D44" s="21">
        <v>0</v>
      </c>
      <c r="E44" s="35">
        <v>0</v>
      </c>
      <c r="F44" s="21">
        <v>0</v>
      </c>
      <c r="G44" s="13"/>
      <c r="H44" s="52">
        <f t="shared" si="3"/>
        <v>0</v>
      </c>
      <c r="I44" s="56"/>
      <c r="K44" s="49">
        <f t="shared" si="7"/>
        <v>0</v>
      </c>
      <c r="L44" s="85"/>
      <c r="M44" s="21">
        <f t="shared" si="6"/>
        <v>0</v>
      </c>
    </row>
    <row r="45" spans="1:13" ht="15.75" hidden="1" customHeight="1" x14ac:dyDescent="0.3">
      <c r="A45" s="121"/>
      <c r="B45" s="43"/>
      <c r="C45" s="43"/>
      <c r="D45" s="21">
        <v>0</v>
      </c>
      <c r="E45" s="35">
        <v>0</v>
      </c>
      <c r="F45" s="21">
        <v>0</v>
      </c>
      <c r="G45" s="13"/>
      <c r="H45" s="52">
        <f t="shared" si="3"/>
        <v>0</v>
      </c>
      <c r="I45" s="56"/>
      <c r="K45" s="49">
        <f t="shared" si="7"/>
        <v>0</v>
      </c>
      <c r="L45" s="85"/>
      <c r="M45" s="21">
        <f t="shared" si="6"/>
        <v>0</v>
      </c>
    </row>
    <row r="46" spans="1:13" ht="18" customHeight="1" x14ac:dyDescent="0.3">
      <c r="A46" s="121" t="s">
        <v>129</v>
      </c>
      <c r="B46" s="46" t="s">
        <v>128</v>
      </c>
      <c r="C46" s="46"/>
      <c r="D46" s="21">
        <v>11704</v>
      </c>
      <c r="E46" s="35">
        <v>5920</v>
      </c>
      <c r="F46" s="151">
        <v>17624</v>
      </c>
      <c r="G46" s="13"/>
      <c r="H46" s="52">
        <f t="shared" si="3"/>
        <v>1931</v>
      </c>
      <c r="I46" s="57">
        <v>19555</v>
      </c>
      <c r="K46" s="49">
        <f t="shared" si="7"/>
        <v>53752</v>
      </c>
      <c r="L46" s="85">
        <f>66172+408+492+1304+3000</f>
        <v>71376</v>
      </c>
      <c r="M46" s="21">
        <f t="shared" si="6"/>
        <v>-71376</v>
      </c>
    </row>
    <row r="47" spans="1:13" ht="15.75" customHeight="1" x14ac:dyDescent="0.3">
      <c r="A47" s="123" t="s">
        <v>40</v>
      </c>
      <c r="B47" s="42">
        <v>20</v>
      </c>
      <c r="C47" s="35"/>
      <c r="D47" s="22">
        <v>153105</v>
      </c>
      <c r="E47" s="35">
        <v>139509</v>
      </c>
      <c r="F47" s="22">
        <v>292614</v>
      </c>
      <c r="G47" s="31">
        <f t="shared" ref="G47:L47" si="8">G48+G59+G61+G67+G68+G69+G70+G71</f>
        <v>3012000</v>
      </c>
      <c r="H47" s="35">
        <f t="shared" si="8"/>
        <v>871289</v>
      </c>
      <c r="I47" s="35">
        <f t="shared" si="8"/>
        <v>1163903</v>
      </c>
      <c r="J47" s="63">
        <f t="shared" si="8"/>
        <v>0</v>
      </c>
      <c r="K47" s="52">
        <f>L47-F47</f>
        <v>2084692</v>
      </c>
      <c r="L47" s="88">
        <f t="shared" si="8"/>
        <v>2377306</v>
      </c>
      <c r="M47" s="21"/>
    </row>
    <row r="48" spans="1:13" ht="15.75" customHeight="1" x14ac:dyDescent="0.3">
      <c r="A48" s="124" t="s">
        <v>47</v>
      </c>
      <c r="B48" s="42">
        <v>20.010000000000002</v>
      </c>
      <c r="C48" s="35"/>
      <c r="D48" s="22">
        <v>108792</v>
      </c>
      <c r="E48" s="35">
        <v>106355</v>
      </c>
      <c r="F48" s="22">
        <v>215147</v>
      </c>
      <c r="G48" s="31">
        <f t="shared" ref="G48:L48" si="9">SUM(G49:G58)</f>
        <v>1441000</v>
      </c>
      <c r="H48" s="35">
        <f t="shared" si="9"/>
        <v>175252</v>
      </c>
      <c r="I48" s="35">
        <f t="shared" si="9"/>
        <v>390399</v>
      </c>
      <c r="J48" s="63">
        <f t="shared" si="9"/>
        <v>0</v>
      </c>
      <c r="K48" s="52">
        <f>L48-F48</f>
        <v>649291</v>
      </c>
      <c r="L48" s="88">
        <f t="shared" si="9"/>
        <v>864438</v>
      </c>
      <c r="M48" s="21"/>
    </row>
    <row r="49" spans="1:13" ht="15.75" customHeight="1" x14ac:dyDescent="0.3">
      <c r="A49" s="124" t="s">
        <v>48</v>
      </c>
      <c r="B49" s="43" t="s">
        <v>41</v>
      </c>
      <c r="C49" s="43"/>
      <c r="D49" s="21">
        <v>0</v>
      </c>
      <c r="E49" s="35">
        <v>0</v>
      </c>
      <c r="F49" s="22">
        <v>0</v>
      </c>
      <c r="G49" s="13">
        <v>28000</v>
      </c>
      <c r="H49" s="52">
        <f t="shared" si="3"/>
        <v>0</v>
      </c>
      <c r="I49" s="57"/>
      <c r="K49" s="50"/>
      <c r="L49" s="85"/>
      <c r="M49" s="21">
        <f>C49-L49</f>
        <v>0</v>
      </c>
    </row>
    <row r="50" spans="1:13" ht="15.75" customHeight="1" x14ac:dyDescent="0.3">
      <c r="A50" s="124" t="s">
        <v>49</v>
      </c>
      <c r="B50" s="43" t="s">
        <v>42</v>
      </c>
      <c r="C50" s="43"/>
      <c r="D50" s="21">
        <v>0</v>
      </c>
      <c r="E50" s="35">
        <v>0</v>
      </c>
      <c r="F50" s="22">
        <v>0</v>
      </c>
      <c r="G50" s="13">
        <v>19000</v>
      </c>
      <c r="H50" s="52">
        <f t="shared" si="3"/>
        <v>0</v>
      </c>
      <c r="I50" s="57"/>
      <c r="K50" s="49">
        <f>L50-F50</f>
        <v>2521</v>
      </c>
      <c r="L50" s="85">
        <v>2521</v>
      </c>
      <c r="M50" s="21">
        <f t="shared" ref="M50:M74" si="10">C50-L50</f>
        <v>-2521</v>
      </c>
    </row>
    <row r="51" spans="1:13" ht="15.75" customHeight="1" x14ac:dyDescent="0.3">
      <c r="A51" s="124" t="s">
        <v>50</v>
      </c>
      <c r="B51" s="43" t="s">
        <v>43</v>
      </c>
      <c r="C51" s="43"/>
      <c r="D51" s="21">
        <v>10158</v>
      </c>
      <c r="E51" s="35">
        <v>16358</v>
      </c>
      <c r="F51" s="149">
        <v>26516</v>
      </c>
      <c r="G51" s="13">
        <v>163000</v>
      </c>
      <c r="H51" s="52">
        <f t="shared" si="3"/>
        <v>36250</v>
      </c>
      <c r="I51" s="58">
        <v>62766</v>
      </c>
      <c r="K51" s="49">
        <f t="shared" ref="K51:K74" si="11">L51-F51</f>
        <v>50595</v>
      </c>
      <c r="L51" s="85">
        <v>77111</v>
      </c>
      <c r="M51" s="21">
        <f t="shared" si="10"/>
        <v>-77111</v>
      </c>
    </row>
    <row r="52" spans="1:13" ht="15.75" customHeight="1" x14ac:dyDescent="0.3">
      <c r="A52" s="124" t="s">
        <v>51</v>
      </c>
      <c r="B52" s="43" t="s">
        <v>44</v>
      </c>
      <c r="C52" s="43"/>
      <c r="D52" s="21">
        <v>788</v>
      </c>
      <c r="E52" s="35">
        <v>1526</v>
      </c>
      <c r="F52" s="149">
        <v>2314</v>
      </c>
      <c r="G52" s="13">
        <v>18000</v>
      </c>
      <c r="H52" s="52">
        <f t="shared" ref="H52:H74" si="12">I52-F52</f>
        <v>858</v>
      </c>
      <c r="I52" s="58">
        <v>3172</v>
      </c>
      <c r="K52" s="49">
        <f t="shared" si="11"/>
        <v>2975</v>
      </c>
      <c r="L52" s="85">
        <v>5289</v>
      </c>
      <c r="M52" s="21">
        <f t="shared" si="10"/>
        <v>-5289</v>
      </c>
    </row>
    <row r="53" spans="1:13" ht="15.75" customHeight="1" x14ac:dyDescent="0.3">
      <c r="A53" s="124" t="s">
        <v>88</v>
      </c>
      <c r="B53" s="43" t="s">
        <v>87</v>
      </c>
      <c r="C53" s="43"/>
      <c r="D53" s="21">
        <v>0</v>
      </c>
      <c r="E53" s="35">
        <v>0</v>
      </c>
      <c r="F53" s="22">
        <v>0</v>
      </c>
      <c r="G53" s="13">
        <v>50000</v>
      </c>
      <c r="H53" s="52">
        <f t="shared" si="12"/>
        <v>0</v>
      </c>
      <c r="I53" s="58"/>
      <c r="K53" s="49">
        <f t="shared" si="11"/>
        <v>0</v>
      </c>
      <c r="L53" s="85"/>
      <c r="M53" s="21">
        <f t="shared" si="10"/>
        <v>0</v>
      </c>
    </row>
    <row r="54" spans="1:13" ht="15.75" customHeight="1" x14ac:dyDescent="0.3">
      <c r="A54" s="124" t="s">
        <v>92</v>
      </c>
      <c r="B54" s="43" t="s">
        <v>93</v>
      </c>
      <c r="C54" s="43"/>
      <c r="D54" s="21">
        <v>0</v>
      </c>
      <c r="E54" s="35">
        <v>0</v>
      </c>
      <c r="F54" s="22">
        <v>0</v>
      </c>
      <c r="G54" s="13">
        <v>3000</v>
      </c>
      <c r="H54" s="52">
        <f t="shared" si="12"/>
        <v>1574</v>
      </c>
      <c r="I54" s="53">
        <v>1574</v>
      </c>
      <c r="K54" s="49">
        <f t="shared" si="11"/>
        <v>3551</v>
      </c>
      <c r="L54" s="85">
        <v>3551</v>
      </c>
      <c r="M54" s="21">
        <f t="shared" si="10"/>
        <v>-3551</v>
      </c>
    </row>
    <row r="55" spans="1:13" ht="15.75" customHeight="1" x14ac:dyDescent="0.3">
      <c r="A55" s="124" t="s">
        <v>95</v>
      </c>
      <c r="B55" s="43" t="s">
        <v>96</v>
      </c>
      <c r="C55" s="43"/>
      <c r="D55" s="21">
        <v>0</v>
      </c>
      <c r="E55" s="35">
        <v>0</v>
      </c>
      <c r="F55" s="22">
        <v>0</v>
      </c>
      <c r="G55" s="13">
        <v>1000</v>
      </c>
      <c r="H55" s="52">
        <f t="shared" si="12"/>
        <v>0</v>
      </c>
      <c r="I55" s="53"/>
      <c r="K55" s="49">
        <f t="shared" si="11"/>
        <v>120</v>
      </c>
      <c r="L55" s="85">
        <v>120</v>
      </c>
      <c r="M55" s="21">
        <f t="shared" si="10"/>
        <v>-120</v>
      </c>
    </row>
    <row r="56" spans="1:13" ht="15.75" customHeight="1" x14ac:dyDescent="0.3">
      <c r="A56" s="124" t="s">
        <v>52</v>
      </c>
      <c r="B56" s="43" t="s">
        <v>45</v>
      </c>
      <c r="C56" s="43"/>
      <c r="D56" s="21">
        <v>7954</v>
      </c>
      <c r="E56" s="35">
        <v>1069</v>
      </c>
      <c r="F56" s="149">
        <v>9023</v>
      </c>
      <c r="G56" s="13">
        <v>40000</v>
      </c>
      <c r="H56" s="52">
        <f t="shared" si="12"/>
        <v>14546</v>
      </c>
      <c r="I56" s="53">
        <v>23569</v>
      </c>
      <c r="K56" s="49">
        <f t="shared" si="11"/>
        <v>25989</v>
      </c>
      <c r="L56" s="85">
        <v>35012</v>
      </c>
      <c r="M56" s="21">
        <f t="shared" si="10"/>
        <v>-35012</v>
      </c>
    </row>
    <row r="57" spans="1:13" ht="15.75" customHeight="1" x14ac:dyDescent="0.3">
      <c r="A57" s="124" t="s">
        <v>53</v>
      </c>
      <c r="B57" s="43" t="s">
        <v>46</v>
      </c>
      <c r="C57" s="43"/>
      <c r="D57" s="21">
        <v>88761</v>
      </c>
      <c r="E57" s="35">
        <v>87045</v>
      </c>
      <c r="F57" s="149">
        <v>175806</v>
      </c>
      <c r="G57" s="13">
        <v>987000</v>
      </c>
      <c r="H57" s="52">
        <f t="shared" si="12"/>
        <v>97294</v>
      </c>
      <c r="I57" s="53">
        <v>273100</v>
      </c>
      <c r="K57" s="49">
        <f t="shared" si="11"/>
        <v>506775</v>
      </c>
      <c r="L57" s="85">
        <v>682581</v>
      </c>
      <c r="M57" s="21">
        <f t="shared" si="10"/>
        <v>-682581</v>
      </c>
    </row>
    <row r="58" spans="1:13" ht="15.75" customHeight="1" x14ac:dyDescent="0.3">
      <c r="A58" s="124" t="s">
        <v>99</v>
      </c>
      <c r="B58" s="43" t="s">
        <v>89</v>
      </c>
      <c r="C58" s="43"/>
      <c r="D58" s="21">
        <v>1131</v>
      </c>
      <c r="E58" s="35">
        <v>357</v>
      </c>
      <c r="F58" s="149">
        <v>1488</v>
      </c>
      <c r="G58" s="13">
        <v>132000</v>
      </c>
      <c r="H58" s="52">
        <f t="shared" si="12"/>
        <v>24730</v>
      </c>
      <c r="I58" s="53">
        <v>26218</v>
      </c>
      <c r="K58" s="49">
        <f t="shared" si="11"/>
        <v>56765</v>
      </c>
      <c r="L58" s="85">
        <v>58253</v>
      </c>
      <c r="M58" s="21">
        <f t="shared" si="10"/>
        <v>-58253</v>
      </c>
    </row>
    <row r="59" spans="1:13" ht="15.75" customHeight="1" x14ac:dyDescent="0.3">
      <c r="A59" s="124" t="s">
        <v>54</v>
      </c>
      <c r="B59" s="42">
        <v>20.02</v>
      </c>
      <c r="C59" s="42"/>
      <c r="D59" s="21">
        <v>0</v>
      </c>
      <c r="E59" s="35">
        <v>0</v>
      </c>
      <c r="F59" s="21">
        <v>0</v>
      </c>
      <c r="G59" s="13">
        <v>100000</v>
      </c>
      <c r="H59" s="52">
        <f t="shared" si="12"/>
        <v>1390</v>
      </c>
      <c r="I59" s="56">
        <v>1390</v>
      </c>
      <c r="K59" s="49">
        <f t="shared" si="11"/>
        <v>15582</v>
      </c>
      <c r="L59" s="85">
        <v>15582</v>
      </c>
      <c r="M59" s="21">
        <f t="shared" si="10"/>
        <v>-15582</v>
      </c>
    </row>
    <row r="60" spans="1:13" ht="15.75" hidden="1" customHeight="1" x14ac:dyDescent="0.3">
      <c r="A60" s="124"/>
      <c r="B60" s="42"/>
      <c r="C60" s="42"/>
      <c r="D60" s="21">
        <v>0</v>
      </c>
      <c r="E60" s="35">
        <v>0</v>
      </c>
      <c r="F60" s="21">
        <v>0</v>
      </c>
      <c r="G60" s="13"/>
      <c r="H60" s="52">
        <f t="shared" si="12"/>
        <v>0</v>
      </c>
      <c r="I60" s="56"/>
      <c r="K60" s="49">
        <f t="shared" si="11"/>
        <v>0</v>
      </c>
      <c r="L60" s="85"/>
      <c r="M60" s="21">
        <f t="shared" si="10"/>
        <v>0</v>
      </c>
    </row>
    <row r="61" spans="1:13" ht="15.75" customHeight="1" x14ac:dyDescent="0.3">
      <c r="A61" s="124" t="s">
        <v>55</v>
      </c>
      <c r="B61" s="42">
        <v>20.05</v>
      </c>
      <c r="C61" s="42"/>
      <c r="D61" s="21">
        <v>0</v>
      </c>
      <c r="E61" s="35">
        <v>0</v>
      </c>
      <c r="F61" s="21">
        <v>0</v>
      </c>
      <c r="G61" s="13"/>
      <c r="H61" s="52">
        <f t="shared" si="12"/>
        <v>119</v>
      </c>
      <c r="I61" s="56">
        <v>119</v>
      </c>
      <c r="K61" s="49">
        <f t="shared" si="11"/>
        <v>119</v>
      </c>
      <c r="L61" s="85">
        <v>119</v>
      </c>
      <c r="M61" s="21">
        <f t="shared" si="10"/>
        <v>-119</v>
      </c>
    </row>
    <row r="62" spans="1:13" ht="15.75" customHeight="1" x14ac:dyDescent="0.3">
      <c r="A62" s="124" t="s">
        <v>56</v>
      </c>
      <c r="B62" s="43" t="s">
        <v>57</v>
      </c>
      <c r="C62" s="43"/>
      <c r="D62" s="21">
        <v>0</v>
      </c>
      <c r="E62" s="35">
        <v>0</v>
      </c>
      <c r="F62" s="21">
        <v>0</v>
      </c>
      <c r="G62" s="13"/>
      <c r="H62" s="52">
        <f t="shared" si="12"/>
        <v>0</v>
      </c>
      <c r="I62" s="58"/>
      <c r="K62" s="49"/>
      <c r="L62" s="85"/>
      <c r="M62" s="21">
        <f t="shared" si="10"/>
        <v>0</v>
      </c>
    </row>
    <row r="63" spans="1:13" ht="15.75" customHeight="1" x14ac:dyDescent="0.3">
      <c r="A63" s="124" t="s">
        <v>59</v>
      </c>
      <c r="B63" s="43" t="s">
        <v>58</v>
      </c>
      <c r="C63" s="43"/>
      <c r="D63" s="21">
        <v>0</v>
      </c>
      <c r="E63" s="35">
        <v>0</v>
      </c>
      <c r="F63" s="21">
        <v>0</v>
      </c>
      <c r="G63" s="13"/>
      <c r="H63" s="52">
        <f t="shared" si="12"/>
        <v>119</v>
      </c>
      <c r="I63" s="58">
        <v>119</v>
      </c>
      <c r="K63" s="49">
        <f t="shared" si="11"/>
        <v>119</v>
      </c>
      <c r="L63" s="85">
        <v>119</v>
      </c>
      <c r="M63" s="21">
        <f t="shared" si="10"/>
        <v>-119</v>
      </c>
    </row>
    <row r="64" spans="1:13" ht="15.75" customHeight="1" x14ac:dyDescent="0.3">
      <c r="A64" s="124" t="s">
        <v>60</v>
      </c>
      <c r="B64" s="42">
        <v>20.059999999999999</v>
      </c>
      <c r="C64" s="42"/>
      <c r="D64" s="21">
        <v>0</v>
      </c>
      <c r="E64" s="35">
        <v>0</v>
      </c>
      <c r="F64" s="21">
        <v>0</v>
      </c>
      <c r="G64" s="13"/>
      <c r="H64" s="52">
        <f t="shared" si="12"/>
        <v>0</v>
      </c>
      <c r="I64" s="56"/>
      <c r="K64" s="49"/>
      <c r="L64" s="85"/>
      <c r="M64" s="21">
        <f t="shared" si="10"/>
        <v>0</v>
      </c>
    </row>
    <row r="65" spans="1:13" ht="15.75" customHeight="1" x14ac:dyDescent="0.3">
      <c r="A65" s="124" t="s">
        <v>61</v>
      </c>
      <c r="B65" s="43" t="s">
        <v>62</v>
      </c>
      <c r="C65" s="43"/>
      <c r="D65" s="21">
        <v>0</v>
      </c>
      <c r="E65" s="35">
        <v>0</v>
      </c>
      <c r="F65" s="21">
        <v>0</v>
      </c>
      <c r="G65" s="13"/>
      <c r="H65" s="52">
        <f t="shared" si="12"/>
        <v>0</v>
      </c>
      <c r="I65" s="58"/>
      <c r="K65" s="49"/>
      <c r="L65" s="85"/>
      <c r="M65" s="21">
        <f t="shared" si="10"/>
        <v>0</v>
      </c>
    </row>
    <row r="66" spans="1:13" ht="15.75" customHeight="1" x14ac:dyDescent="0.3">
      <c r="A66" s="124" t="s">
        <v>63</v>
      </c>
      <c r="B66" s="43" t="s">
        <v>64</v>
      </c>
      <c r="C66" s="43"/>
      <c r="D66" s="21">
        <v>0</v>
      </c>
      <c r="E66" s="35">
        <v>0</v>
      </c>
      <c r="F66" s="21">
        <v>0</v>
      </c>
      <c r="G66" s="13"/>
      <c r="H66" s="52">
        <f t="shared" si="12"/>
        <v>0</v>
      </c>
      <c r="I66" s="58"/>
      <c r="K66" s="49"/>
      <c r="L66" s="85"/>
      <c r="M66" s="21">
        <f t="shared" si="10"/>
        <v>0</v>
      </c>
    </row>
    <row r="67" spans="1:13" ht="15.75" customHeight="1" x14ac:dyDescent="0.3">
      <c r="A67" s="124" t="s">
        <v>65</v>
      </c>
      <c r="B67" s="42">
        <v>20.11</v>
      </c>
      <c r="C67" s="42"/>
      <c r="D67" s="21">
        <v>0</v>
      </c>
      <c r="E67" s="35">
        <v>0</v>
      </c>
      <c r="F67" s="21">
        <v>0</v>
      </c>
      <c r="G67" s="13">
        <v>22000</v>
      </c>
      <c r="H67" s="52">
        <f t="shared" si="12"/>
        <v>0</v>
      </c>
      <c r="I67" s="56"/>
      <c r="K67" s="49"/>
      <c r="L67" s="85"/>
      <c r="M67" s="21">
        <f t="shared" si="10"/>
        <v>0</v>
      </c>
    </row>
    <row r="68" spans="1:13" ht="15.75" customHeight="1" x14ac:dyDescent="0.3">
      <c r="A68" s="124" t="s">
        <v>127</v>
      </c>
      <c r="B68" s="45" t="s">
        <v>126</v>
      </c>
      <c r="C68" s="45"/>
      <c r="D68" s="22">
        <v>0</v>
      </c>
      <c r="E68" s="35">
        <v>0</v>
      </c>
      <c r="F68" s="22">
        <v>0</v>
      </c>
      <c r="G68" s="13"/>
      <c r="H68" s="52">
        <f t="shared" si="12"/>
        <v>0</v>
      </c>
      <c r="I68" s="56"/>
      <c r="K68" s="49"/>
      <c r="L68" s="85"/>
      <c r="M68" s="21">
        <f t="shared" si="10"/>
        <v>0</v>
      </c>
    </row>
    <row r="69" spans="1:13" ht="15.75" customHeight="1" x14ac:dyDescent="0.3">
      <c r="A69" s="124" t="s">
        <v>79</v>
      </c>
      <c r="B69" s="42">
        <v>20.13</v>
      </c>
      <c r="C69" s="42"/>
      <c r="D69" s="22">
        <v>0</v>
      </c>
      <c r="E69" s="35">
        <v>0</v>
      </c>
      <c r="F69" s="22">
        <v>0</v>
      </c>
      <c r="G69" s="13">
        <v>1000</v>
      </c>
      <c r="H69" s="52">
        <f t="shared" si="12"/>
        <v>367</v>
      </c>
      <c r="I69" s="56">
        <v>367</v>
      </c>
      <c r="J69" s="9"/>
      <c r="K69" s="49"/>
      <c r="L69" s="85">
        <v>1555</v>
      </c>
      <c r="M69" s="21">
        <f t="shared" si="10"/>
        <v>-1555</v>
      </c>
    </row>
    <row r="70" spans="1:13" ht="15.75" customHeight="1" x14ac:dyDescent="0.3">
      <c r="A70" s="124" t="s">
        <v>66</v>
      </c>
      <c r="B70" s="42">
        <v>20.14</v>
      </c>
      <c r="C70" s="42"/>
      <c r="D70" s="22">
        <v>0</v>
      </c>
      <c r="E70" s="35">
        <v>0</v>
      </c>
      <c r="F70" s="22">
        <v>0</v>
      </c>
      <c r="G70" s="13">
        <v>22000</v>
      </c>
      <c r="H70" s="52">
        <f t="shared" si="12"/>
        <v>380</v>
      </c>
      <c r="I70" s="56">
        <v>380</v>
      </c>
      <c r="K70" s="49">
        <f t="shared" si="11"/>
        <v>2300</v>
      </c>
      <c r="L70" s="85">
        <v>2300</v>
      </c>
      <c r="M70" s="21">
        <f t="shared" si="10"/>
        <v>-2300</v>
      </c>
    </row>
    <row r="71" spans="1:13" ht="15.75" customHeight="1" thickBot="1" x14ac:dyDescent="0.35">
      <c r="A71" s="145" t="s">
        <v>67</v>
      </c>
      <c r="B71" s="146">
        <v>20.3</v>
      </c>
      <c r="C71" s="147"/>
      <c r="D71" s="148">
        <v>44313</v>
      </c>
      <c r="E71" s="35">
        <v>33154</v>
      </c>
      <c r="F71" s="148">
        <v>77467</v>
      </c>
      <c r="G71" s="13">
        <v>1426000</v>
      </c>
      <c r="H71" s="52">
        <f t="shared" si="12"/>
        <v>693781</v>
      </c>
      <c r="I71" s="60">
        <f>I73+I74</f>
        <v>771248</v>
      </c>
      <c r="K71" s="49">
        <f t="shared" si="11"/>
        <v>1415845</v>
      </c>
      <c r="L71" s="85">
        <f>L73+L74</f>
        <v>1493312</v>
      </c>
      <c r="M71" s="21">
        <f t="shared" si="10"/>
        <v>-1493312</v>
      </c>
    </row>
    <row r="72" spans="1:13" ht="15.75" customHeight="1" x14ac:dyDescent="0.3">
      <c r="A72" s="142" t="s">
        <v>141</v>
      </c>
      <c r="B72" s="143" t="s">
        <v>142</v>
      </c>
      <c r="C72" s="143"/>
      <c r="D72" s="144">
        <v>0</v>
      </c>
      <c r="E72" s="35">
        <v>701</v>
      </c>
      <c r="F72" s="150">
        <v>701</v>
      </c>
      <c r="G72" s="13"/>
      <c r="H72" s="52"/>
      <c r="I72" s="60"/>
      <c r="K72" s="49"/>
      <c r="L72" s="85"/>
      <c r="M72" s="21"/>
    </row>
    <row r="73" spans="1:13" ht="15.75" customHeight="1" x14ac:dyDescent="0.3">
      <c r="A73" s="87" t="s">
        <v>124</v>
      </c>
      <c r="B73" s="47" t="s">
        <v>125</v>
      </c>
      <c r="C73" s="113"/>
      <c r="D73" s="21">
        <v>23448</v>
      </c>
      <c r="E73" s="35">
        <v>23445</v>
      </c>
      <c r="F73" s="151">
        <v>46893</v>
      </c>
      <c r="G73" s="13"/>
      <c r="H73" s="52">
        <f t="shared" si="12"/>
        <v>224471</v>
      </c>
      <c r="I73" s="59">
        <v>271364</v>
      </c>
      <c r="K73" s="49">
        <f t="shared" si="11"/>
        <v>224471</v>
      </c>
      <c r="L73" s="85">
        <v>271364</v>
      </c>
      <c r="M73" s="21">
        <f t="shared" si="10"/>
        <v>-271364</v>
      </c>
    </row>
    <row r="74" spans="1:13" ht="16.5" customHeight="1" x14ac:dyDescent="0.3">
      <c r="A74" s="87" t="s">
        <v>68</v>
      </c>
      <c r="B74" s="43" t="s">
        <v>69</v>
      </c>
      <c r="C74" s="43"/>
      <c r="D74" s="22">
        <v>5005</v>
      </c>
      <c r="E74" s="35">
        <v>24868</v>
      </c>
      <c r="F74" s="149">
        <v>29873</v>
      </c>
      <c r="G74" s="13"/>
      <c r="H74" s="52">
        <f t="shared" si="12"/>
        <v>470011</v>
      </c>
      <c r="I74" s="53">
        <v>499884</v>
      </c>
      <c r="K74" s="49">
        <f t="shared" si="11"/>
        <v>1192075</v>
      </c>
      <c r="L74" s="85">
        <v>1221948</v>
      </c>
      <c r="M74" s="21">
        <f t="shared" si="10"/>
        <v>-1221948</v>
      </c>
    </row>
    <row r="75" spans="1:13" ht="15.75" customHeight="1" thickBot="1" x14ac:dyDescent="0.35">
      <c r="A75" s="130" t="s">
        <v>6</v>
      </c>
      <c r="B75" s="41"/>
      <c r="C75" s="41"/>
      <c r="D75" s="136"/>
      <c r="E75" s="128"/>
      <c r="F75" s="128"/>
      <c r="G75" s="13"/>
      <c r="H75" s="48"/>
      <c r="I75" s="61"/>
      <c r="K75" s="90"/>
      <c r="L75" s="91"/>
      <c r="M75" s="92"/>
    </row>
    <row r="76" spans="1:13" ht="15.75" customHeight="1" x14ac:dyDescent="0.3">
      <c r="A76" s="130"/>
      <c r="B76" s="41"/>
      <c r="C76" s="41"/>
      <c r="D76" s="136"/>
      <c r="E76" s="128"/>
      <c r="F76" s="128"/>
      <c r="G76" s="93"/>
      <c r="H76" s="94"/>
      <c r="I76" s="95"/>
      <c r="J76" s="96"/>
      <c r="K76" s="97"/>
      <c r="L76" s="98"/>
      <c r="M76" s="99"/>
    </row>
    <row r="77" spans="1:13" ht="15.75" customHeight="1" x14ac:dyDescent="0.3">
      <c r="A77" s="131" t="s">
        <v>114</v>
      </c>
      <c r="B77" s="42">
        <v>59</v>
      </c>
      <c r="C77" s="42"/>
      <c r="D77" s="136"/>
      <c r="E77" s="128"/>
      <c r="F77" s="128"/>
      <c r="G77" s="13"/>
      <c r="H77" s="51"/>
      <c r="I77" s="60"/>
      <c r="K77" s="50"/>
      <c r="L77" s="85"/>
      <c r="M77" s="21"/>
    </row>
    <row r="78" spans="1:13" ht="15.75" customHeight="1" x14ac:dyDescent="0.25">
      <c r="A78" s="130" t="s">
        <v>105</v>
      </c>
      <c r="B78" s="43" t="s">
        <v>106</v>
      </c>
      <c r="C78" s="43"/>
      <c r="D78" s="137"/>
      <c r="E78" s="49"/>
      <c r="F78" s="49"/>
      <c r="G78" s="13"/>
      <c r="H78" s="50"/>
      <c r="I78" s="53"/>
      <c r="K78" s="50"/>
      <c r="L78" s="85"/>
      <c r="M78" s="21"/>
    </row>
    <row r="79" spans="1:13" ht="15.75" customHeight="1" x14ac:dyDescent="0.25">
      <c r="A79" s="130"/>
      <c r="B79" s="43"/>
      <c r="C79" s="43"/>
      <c r="D79" s="137"/>
      <c r="E79" s="49"/>
      <c r="F79" s="49"/>
      <c r="G79" s="13"/>
      <c r="H79" s="50"/>
      <c r="I79" s="53"/>
      <c r="K79" s="50"/>
      <c r="L79" s="85"/>
      <c r="M79" s="21"/>
    </row>
    <row r="80" spans="1:13" ht="15.6" x14ac:dyDescent="0.3">
      <c r="A80" s="132" t="s">
        <v>97</v>
      </c>
      <c r="B80" s="42">
        <v>85</v>
      </c>
      <c r="C80" s="42"/>
      <c r="D80" s="136">
        <v>-1087</v>
      </c>
      <c r="E80" s="128">
        <v>-1087</v>
      </c>
      <c r="F80" s="128">
        <f>-1087-19490</f>
        <v>-20577</v>
      </c>
      <c r="G80" s="13"/>
      <c r="H80" s="50"/>
      <c r="I80" s="56">
        <v>-19910</v>
      </c>
      <c r="K80" s="49">
        <f>L80-F80</f>
        <v>667</v>
      </c>
      <c r="L80" s="85">
        <v>-19910</v>
      </c>
      <c r="M80" s="21">
        <f>C80-L80</f>
        <v>19910</v>
      </c>
    </row>
    <row r="81" spans="1:17" ht="18" customHeight="1" x14ac:dyDescent="0.3">
      <c r="A81" s="132" t="s">
        <v>98</v>
      </c>
      <c r="B81" s="41"/>
      <c r="C81" s="41"/>
      <c r="D81" s="138"/>
      <c r="E81" s="52"/>
      <c r="F81" s="129"/>
      <c r="G81" s="13"/>
      <c r="H81" s="50"/>
      <c r="I81" s="58"/>
      <c r="K81" s="50"/>
      <c r="L81" s="85"/>
      <c r="M81" s="21"/>
    </row>
    <row r="82" spans="1:17" ht="48.75" customHeight="1" x14ac:dyDescent="0.3">
      <c r="A82" s="131" t="s">
        <v>131</v>
      </c>
      <c r="B82" s="41" t="s">
        <v>130</v>
      </c>
      <c r="C82" s="41"/>
      <c r="D82" s="138">
        <v>-1087</v>
      </c>
      <c r="E82" s="52">
        <v>-1087</v>
      </c>
      <c r="F82" s="129">
        <f>-1087-19490</f>
        <v>-20577</v>
      </c>
      <c r="G82" s="13"/>
      <c r="H82" s="50"/>
      <c r="I82" s="58">
        <v>-19910</v>
      </c>
      <c r="K82" s="50">
        <v>0</v>
      </c>
      <c r="L82" s="85">
        <v>-19910</v>
      </c>
      <c r="M82" s="21">
        <f>C82-L82</f>
        <v>19910</v>
      </c>
    </row>
    <row r="83" spans="1:17" ht="17.25" customHeight="1" x14ac:dyDescent="0.3">
      <c r="A83" s="133" t="s">
        <v>108</v>
      </c>
      <c r="B83" s="41"/>
      <c r="C83" s="41"/>
      <c r="D83" s="139"/>
      <c r="E83" s="52"/>
      <c r="F83" s="52"/>
      <c r="G83" s="13"/>
      <c r="H83" s="50"/>
      <c r="I83" s="53"/>
      <c r="K83" s="50"/>
      <c r="L83" s="85"/>
      <c r="M83" s="21"/>
    </row>
    <row r="84" spans="1:17" ht="15.75" customHeight="1" x14ac:dyDescent="0.3">
      <c r="A84" s="119" t="s">
        <v>3</v>
      </c>
      <c r="B84" s="42">
        <v>70</v>
      </c>
      <c r="C84" s="114"/>
      <c r="D84" s="31">
        <f>D86+D87+D88</f>
        <v>0</v>
      </c>
      <c r="E84" s="35">
        <v>0</v>
      </c>
      <c r="F84" s="35">
        <f>F86+F87+F88</f>
        <v>0</v>
      </c>
      <c r="G84" s="13"/>
      <c r="H84" s="50"/>
      <c r="I84" s="53"/>
      <c r="K84" s="50"/>
      <c r="L84" s="85"/>
      <c r="M84" s="21">
        <f>C84-L84</f>
        <v>0</v>
      </c>
    </row>
    <row r="85" spans="1:17" ht="15.75" customHeight="1" x14ac:dyDescent="0.3">
      <c r="A85" s="124" t="s">
        <v>82</v>
      </c>
      <c r="B85" s="41"/>
      <c r="C85" s="115"/>
      <c r="D85" s="31"/>
      <c r="E85" s="35"/>
      <c r="F85" s="35"/>
      <c r="G85" s="13"/>
      <c r="H85" s="50"/>
      <c r="I85" s="53"/>
      <c r="K85" s="50"/>
      <c r="L85" s="85"/>
      <c r="M85" s="21"/>
    </row>
    <row r="86" spans="1:17" ht="15.75" customHeight="1" x14ac:dyDescent="0.25">
      <c r="A86" s="124" t="s">
        <v>102</v>
      </c>
      <c r="B86" s="41" t="s">
        <v>90</v>
      </c>
      <c r="C86" s="115"/>
      <c r="D86" s="30">
        <v>0</v>
      </c>
      <c r="E86" s="37">
        <v>0</v>
      </c>
      <c r="F86" s="37">
        <v>0</v>
      </c>
      <c r="G86" s="13"/>
      <c r="H86" s="50"/>
      <c r="I86" s="53"/>
      <c r="K86" s="50"/>
      <c r="L86" s="85"/>
      <c r="M86" s="21">
        <f>C86-L86</f>
        <v>0</v>
      </c>
    </row>
    <row r="87" spans="1:17" ht="15.75" customHeight="1" x14ac:dyDescent="0.25">
      <c r="A87" s="121" t="s">
        <v>103</v>
      </c>
      <c r="B87" s="41" t="s">
        <v>83</v>
      </c>
      <c r="C87" s="115"/>
      <c r="D87" s="30">
        <v>0</v>
      </c>
      <c r="E87" s="37">
        <v>0</v>
      </c>
      <c r="F87" s="37">
        <v>0</v>
      </c>
      <c r="G87" s="13"/>
      <c r="H87" s="50"/>
      <c r="I87" s="53"/>
      <c r="K87" s="50"/>
      <c r="L87" s="85"/>
      <c r="M87" s="21"/>
    </row>
    <row r="88" spans="1:17" ht="15.75" customHeight="1" x14ac:dyDescent="0.25">
      <c r="A88" s="125" t="s">
        <v>100</v>
      </c>
      <c r="B88" s="41" t="s">
        <v>94</v>
      </c>
      <c r="C88" s="115"/>
      <c r="D88" s="30">
        <v>0</v>
      </c>
      <c r="E88" s="21">
        <v>0</v>
      </c>
      <c r="F88" s="37">
        <v>0</v>
      </c>
      <c r="G88" s="13"/>
      <c r="H88" s="50"/>
      <c r="I88" s="53"/>
      <c r="K88" s="50"/>
      <c r="L88" s="87"/>
      <c r="M88" s="21">
        <f>C88-L88</f>
        <v>0</v>
      </c>
    </row>
    <row r="89" spans="1:17" ht="15.75" customHeight="1" x14ac:dyDescent="0.25">
      <c r="A89" s="124" t="s">
        <v>101</v>
      </c>
      <c r="B89" s="41" t="s">
        <v>84</v>
      </c>
      <c r="C89" s="41"/>
      <c r="D89" s="30">
        <v>0</v>
      </c>
      <c r="E89" s="21">
        <v>0</v>
      </c>
      <c r="F89" s="37">
        <v>0</v>
      </c>
      <c r="G89" s="13"/>
      <c r="H89" s="50"/>
      <c r="I89" s="53"/>
      <c r="K89" s="50"/>
      <c r="L89" s="87"/>
      <c r="M89" s="26"/>
    </row>
    <row r="90" spans="1:17" ht="17.25" customHeight="1" x14ac:dyDescent="0.3">
      <c r="A90" s="123" t="s">
        <v>107</v>
      </c>
      <c r="B90" s="42">
        <v>85</v>
      </c>
      <c r="C90" s="42"/>
      <c r="D90" s="39"/>
      <c r="E90" s="22"/>
      <c r="F90" s="35"/>
      <c r="G90" s="13"/>
      <c r="H90" s="50"/>
      <c r="I90" s="53"/>
      <c r="K90" s="50"/>
      <c r="L90" s="87"/>
      <c r="M90" s="26"/>
    </row>
    <row r="91" spans="1:17" ht="19.5" customHeight="1" thickBot="1" x14ac:dyDescent="0.35">
      <c r="A91" s="126" t="s">
        <v>98</v>
      </c>
      <c r="B91" s="108"/>
      <c r="C91" s="108"/>
      <c r="D91" s="140"/>
      <c r="E91" s="77"/>
      <c r="F91" s="77"/>
      <c r="G91" s="13"/>
      <c r="H91" s="90"/>
      <c r="I91" s="100"/>
      <c r="K91" s="90"/>
      <c r="L91" s="101"/>
      <c r="M91" s="102"/>
    </row>
    <row r="92" spans="1:17" ht="21" customHeight="1" thickBot="1" x14ac:dyDescent="0.35">
      <c r="A92" s="32" t="s">
        <v>104</v>
      </c>
      <c r="B92" s="34" t="s">
        <v>16</v>
      </c>
      <c r="C92" s="34"/>
      <c r="D92" s="36"/>
      <c r="E92" s="112"/>
      <c r="F92" s="78">
        <f>F9-F17</f>
        <v>34023</v>
      </c>
      <c r="G92" s="103"/>
      <c r="H92" s="104"/>
      <c r="I92" s="105"/>
      <c r="J92" s="69"/>
      <c r="K92" s="104"/>
      <c r="L92" s="106"/>
      <c r="M92" s="107"/>
    </row>
    <row r="93" spans="1:17" ht="14.25" customHeight="1" thickBot="1" x14ac:dyDescent="0.35">
      <c r="A93" s="32" t="s">
        <v>118</v>
      </c>
      <c r="B93" s="34"/>
      <c r="C93" s="34"/>
      <c r="D93" s="141"/>
      <c r="E93" s="33"/>
      <c r="F93" s="78">
        <f>F16-F84</f>
        <v>0</v>
      </c>
      <c r="G93" s="103"/>
      <c r="H93" s="104"/>
      <c r="I93" s="105"/>
      <c r="J93" s="69"/>
      <c r="K93" s="104"/>
      <c r="L93" s="106"/>
      <c r="M93" s="107"/>
    </row>
    <row r="94" spans="1:17" ht="15.75" customHeight="1" thickBot="1" x14ac:dyDescent="0.35">
      <c r="A94" s="32" t="s">
        <v>119</v>
      </c>
      <c r="B94" s="34"/>
      <c r="C94" s="34"/>
      <c r="D94" s="36"/>
      <c r="E94" s="78"/>
      <c r="F94" s="78">
        <f>F92-F93</f>
        <v>34023</v>
      </c>
      <c r="G94" s="103"/>
      <c r="H94" s="104"/>
      <c r="I94" s="105"/>
      <c r="J94" s="69"/>
      <c r="K94" s="104"/>
      <c r="L94" s="106"/>
      <c r="M94" s="107"/>
      <c r="P94" s="25">
        <f>F94-8000</f>
        <v>26023</v>
      </c>
      <c r="Q94" s="25"/>
    </row>
    <row r="95" spans="1:17" ht="81.75" customHeight="1" x14ac:dyDescent="0.25">
      <c r="A95" s="20" t="s">
        <v>5</v>
      </c>
      <c r="B95" s="19"/>
      <c r="C95" s="19"/>
      <c r="D95" s="5"/>
      <c r="E95" s="109"/>
      <c r="F95" s="18"/>
      <c r="G95" s="13"/>
      <c r="H95" s="5"/>
      <c r="I95" s="5"/>
    </row>
    <row r="96" spans="1:17" ht="13.5" customHeight="1" x14ac:dyDescent="0.25">
      <c r="A96" s="6" t="s">
        <v>11</v>
      </c>
      <c r="B96" s="7"/>
      <c r="C96" s="7"/>
      <c r="D96" s="5"/>
      <c r="E96" s="7"/>
      <c r="F96" s="5"/>
      <c r="G96" s="5"/>
      <c r="H96" s="5"/>
      <c r="I96" s="5"/>
    </row>
    <row r="97" spans="1:9" ht="33.75" customHeight="1" x14ac:dyDescent="0.25">
      <c r="A97" s="8" t="s">
        <v>13</v>
      </c>
      <c r="D97" s="5"/>
      <c r="E97" s="110"/>
      <c r="F97" s="18" t="s">
        <v>153</v>
      </c>
      <c r="G97" s="5"/>
      <c r="H97" s="5"/>
      <c r="I97" s="5"/>
    </row>
    <row r="98" spans="1:9" ht="24.75" customHeight="1" x14ac:dyDescent="0.25">
      <c r="A98" s="8" t="s">
        <v>14</v>
      </c>
      <c r="D98" s="5"/>
      <c r="E98" s="9"/>
      <c r="F98" s="5"/>
      <c r="G98" s="5"/>
      <c r="H98" s="5"/>
      <c r="I98" s="5"/>
    </row>
    <row r="99" spans="1:9" ht="15.75" customHeight="1" x14ac:dyDescent="0.25">
      <c r="A99" s="6" t="s">
        <v>12</v>
      </c>
      <c r="B99" s="7"/>
      <c r="C99" s="7"/>
      <c r="D99" s="38"/>
      <c r="F99" s="5"/>
      <c r="G99" s="5"/>
      <c r="H99" s="5"/>
      <c r="I99" s="5"/>
    </row>
    <row r="100" spans="1:9" ht="15.6" x14ac:dyDescent="0.3">
      <c r="A100" s="14" t="s">
        <v>120</v>
      </c>
      <c r="B100" s="5"/>
      <c r="C100" s="5"/>
      <c r="D100" s="15" t="s">
        <v>149</v>
      </c>
      <c r="F100" s="17"/>
      <c r="G100" s="5"/>
      <c r="H100" s="5"/>
      <c r="I100" s="5"/>
    </row>
    <row r="101" spans="1:9" s="5" customFormat="1" ht="15.6" x14ac:dyDescent="0.3">
      <c r="A101" s="28" t="s">
        <v>121</v>
      </c>
      <c r="D101" s="1" t="s">
        <v>150</v>
      </c>
      <c r="F101" s="11"/>
    </row>
    <row r="102" spans="1:9" s="5" customFormat="1" ht="15.6" x14ac:dyDescent="0.3">
      <c r="D102" s="1"/>
      <c r="F102" s="11"/>
    </row>
    <row r="103" spans="1:9" ht="15" x14ac:dyDescent="0.25">
      <c r="D103" s="16"/>
      <c r="G103" s="5"/>
      <c r="H103" s="5"/>
      <c r="I103" s="5"/>
    </row>
    <row r="104" spans="1:9" ht="15" x14ac:dyDescent="0.25">
      <c r="A104" s="5"/>
      <c r="B104" s="5"/>
      <c r="C104" s="5"/>
      <c r="D104" s="5"/>
      <c r="G104" s="5"/>
    </row>
    <row r="105" spans="1:9" ht="15.6" x14ac:dyDescent="0.3">
      <c r="A105" s="11"/>
      <c r="B105" s="11"/>
      <c r="C105" s="11"/>
      <c r="D105" s="11"/>
      <c r="F105" s="11"/>
    </row>
    <row r="106" spans="1:9" s="17" customFormat="1" ht="15.6" x14ac:dyDescent="0.3">
      <c r="A106" s="11"/>
      <c r="B106" s="11"/>
      <c r="C106" s="11"/>
      <c r="D106" s="11"/>
      <c r="E106" s="11"/>
      <c r="F106" s="11"/>
    </row>
    <row r="107" spans="1:9" s="17" customFormat="1" ht="15" x14ac:dyDescent="0.25">
      <c r="A107" s="5"/>
      <c r="B107" s="5"/>
      <c r="C107" s="5"/>
      <c r="D107" s="10"/>
      <c r="E107" s="10"/>
      <c r="F107" s="5"/>
    </row>
    <row r="108" spans="1:9" ht="15" x14ac:dyDescent="0.25">
      <c r="A108" s="5"/>
      <c r="B108" s="5"/>
      <c r="C108" s="5"/>
      <c r="D108" s="10"/>
      <c r="E108" s="10"/>
      <c r="F108" s="5"/>
      <c r="G108" s="5"/>
      <c r="H108" s="5"/>
      <c r="I108" s="5"/>
    </row>
    <row r="109" spans="1:9" ht="15" x14ac:dyDescent="0.25">
      <c r="A109" s="5"/>
      <c r="B109" s="5"/>
      <c r="C109" s="5"/>
      <c r="D109" s="10"/>
      <c r="E109" s="10"/>
      <c r="F109" s="5"/>
      <c r="G109" s="5"/>
      <c r="H109" s="5"/>
      <c r="I109" s="5"/>
    </row>
    <row r="110" spans="1:9" ht="15" x14ac:dyDescent="0.25">
      <c r="A110" s="5"/>
      <c r="B110" s="5"/>
      <c r="C110" s="5"/>
      <c r="D110" s="10"/>
      <c r="E110" s="10"/>
      <c r="F110" s="5"/>
      <c r="G110" s="5"/>
      <c r="H110" s="5"/>
      <c r="I110" s="5"/>
    </row>
    <row r="111" spans="1:9" ht="15" x14ac:dyDescent="0.25">
      <c r="A111" s="5"/>
      <c r="B111" s="5"/>
      <c r="C111" s="5"/>
      <c r="D111" s="10"/>
      <c r="E111" s="10"/>
      <c r="F111" s="5"/>
      <c r="G111" s="5"/>
      <c r="H111" s="5"/>
      <c r="I111" s="5"/>
    </row>
    <row r="112" spans="1:9" ht="15" x14ac:dyDescent="0.25">
      <c r="A112" s="5"/>
      <c r="B112" s="5"/>
      <c r="C112" s="5"/>
      <c r="D112" s="10"/>
      <c r="E112" s="10"/>
      <c r="F112" s="5"/>
      <c r="G112" s="5"/>
      <c r="H112" s="5"/>
      <c r="I112" s="5"/>
    </row>
    <row r="113" spans="1:9" ht="15" x14ac:dyDescent="0.25">
      <c r="A113" s="5"/>
      <c r="B113" s="5"/>
      <c r="C113" s="5"/>
      <c r="D113" s="10"/>
      <c r="E113" s="10"/>
      <c r="F113" s="5"/>
      <c r="G113" s="5"/>
      <c r="H113" s="5"/>
      <c r="I113" s="5"/>
    </row>
    <row r="114" spans="1:9" ht="15" x14ac:dyDescent="0.25">
      <c r="A114" s="5"/>
      <c r="B114" s="5"/>
      <c r="C114" s="5"/>
      <c r="D114" s="10"/>
      <c r="E114" s="10"/>
      <c r="F114" s="5"/>
      <c r="G114" s="5"/>
      <c r="H114" s="5"/>
      <c r="I114" s="5"/>
    </row>
    <row r="115" spans="1:9" ht="15" x14ac:dyDescent="0.25">
      <c r="A115" s="5"/>
      <c r="B115" s="5"/>
      <c r="C115" s="5"/>
      <c r="D115" s="10"/>
      <c r="E115" s="10"/>
      <c r="F115" s="5"/>
      <c r="G115" s="5"/>
      <c r="H115" s="5"/>
      <c r="I115" s="5"/>
    </row>
    <row r="116" spans="1:9" ht="15" x14ac:dyDescent="0.25">
      <c r="A116" s="5"/>
      <c r="B116" s="5"/>
      <c r="C116" s="5"/>
      <c r="D116" s="10"/>
      <c r="E116" s="10"/>
      <c r="F116" s="5"/>
      <c r="G116" s="5"/>
      <c r="H116" s="5"/>
      <c r="I116" s="5"/>
    </row>
    <row r="117" spans="1:9" ht="15" x14ac:dyDescent="0.25">
      <c r="A117" s="5"/>
      <c r="B117" s="5"/>
      <c r="C117" s="5"/>
      <c r="D117" s="10"/>
      <c r="E117" s="10"/>
      <c r="F117" s="5"/>
      <c r="G117" s="5"/>
      <c r="H117" s="5"/>
      <c r="I117" s="5"/>
    </row>
    <row r="118" spans="1:9" ht="15" x14ac:dyDescent="0.25">
      <c r="A118" s="5"/>
      <c r="B118" s="5"/>
      <c r="C118" s="5"/>
      <c r="D118" s="10"/>
      <c r="E118" s="10"/>
      <c r="F118" s="5"/>
      <c r="G118" s="5"/>
      <c r="H118" s="5"/>
      <c r="I118" s="5"/>
    </row>
    <row r="119" spans="1:9" ht="15" x14ac:dyDescent="0.25">
      <c r="A119" s="5"/>
      <c r="B119" s="5"/>
      <c r="C119" s="5"/>
      <c r="D119" s="10"/>
      <c r="E119" s="10"/>
      <c r="F119" s="5"/>
      <c r="G119" s="5"/>
      <c r="H119" s="5"/>
      <c r="I119" s="5"/>
    </row>
    <row r="120" spans="1:9" ht="15" x14ac:dyDescent="0.25">
      <c r="A120" s="5"/>
      <c r="B120" s="5"/>
      <c r="C120" s="5"/>
      <c r="D120" s="10"/>
      <c r="E120" s="10"/>
      <c r="F120" s="5"/>
      <c r="G120" s="5"/>
      <c r="H120" s="5"/>
      <c r="I120" s="5"/>
    </row>
    <row r="121" spans="1:9" ht="15" x14ac:dyDescent="0.25">
      <c r="A121" s="5"/>
      <c r="B121" s="5"/>
      <c r="C121" s="5"/>
      <c r="D121" s="10"/>
      <c r="E121" s="10"/>
      <c r="F121" s="5"/>
      <c r="G121" s="5"/>
      <c r="H121" s="5"/>
      <c r="I121" s="5"/>
    </row>
    <row r="122" spans="1:9" ht="15" x14ac:dyDescent="0.25">
      <c r="A122" s="5"/>
      <c r="B122" s="5"/>
      <c r="C122" s="5"/>
      <c r="D122" s="10"/>
      <c r="E122" s="10"/>
      <c r="F122" s="5"/>
      <c r="G122" s="5"/>
      <c r="H122" s="5"/>
      <c r="I122" s="5"/>
    </row>
    <row r="123" spans="1:9" ht="15" x14ac:dyDescent="0.25">
      <c r="A123" s="5"/>
      <c r="B123" s="5"/>
      <c r="C123" s="5"/>
      <c r="D123" s="10"/>
      <c r="E123" s="10"/>
      <c r="F123" s="5"/>
      <c r="G123" s="5"/>
      <c r="H123" s="5"/>
      <c r="I123" s="5"/>
    </row>
    <row r="124" spans="1:9" ht="15" x14ac:dyDescent="0.25">
      <c r="A124" s="5"/>
      <c r="B124" s="5"/>
      <c r="C124" s="5"/>
      <c r="D124" s="10"/>
      <c r="E124" s="10"/>
      <c r="F124" s="5"/>
      <c r="G124" s="5"/>
      <c r="H124" s="5"/>
      <c r="I124" s="5"/>
    </row>
    <row r="125" spans="1:9" ht="15" x14ac:dyDescent="0.25">
      <c r="A125" s="5"/>
      <c r="B125" s="5"/>
      <c r="C125" s="5"/>
      <c r="D125" s="10"/>
      <c r="E125" s="10"/>
      <c r="F125" s="5"/>
      <c r="G125" s="5"/>
      <c r="H125" s="5"/>
      <c r="I125" s="5"/>
    </row>
    <row r="126" spans="1:9" ht="15" x14ac:dyDescent="0.25">
      <c r="A126" s="5"/>
      <c r="B126" s="5"/>
      <c r="C126" s="5"/>
      <c r="D126" s="10"/>
      <c r="E126" s="10"/>
      <c r="F126" s="5"/>
      <c r="G126" s="5"/>
      <c r="H126" s="5"/>
      <c r="I126" s="5"/>
    </row>
    <row r="127" spans="1:9" ht="15" x14ac:dyDescent="0.25">
      <c r="A127" s="5"/>
      <c r="B127" s="5"/>
      <c r="C127" s="5"/>
      <c r="D127" s="10"/>
      <c r="E127" s="10"/>
      <c r="F127" s="5"/>
      <c r="G127" s="5"/>
      <c r="H127" s="5"/>
      <c r="I127" s="5"/>
    </row>
    <row r="128" spans="1:9" ht="15" x14ac:dyDescent="0.25">
      <c r="A128" s="5"/>
      <c r="B128" s="5"/>
      <c r="C128" s="5"/>
      <c r="D128" s="10"/>
      <c r="E128" s="10"/>
      <c r="F128" s="5"/>
      <c r="G128" s="5"/>
      <c r="H128" s="5"/>
      <c r="I128" s="5"/>
    </row>
    <row r="129" spans="1:9" ht="15" x14ac:dyDescent="0.25">
      <c r="A129" s="5"/>
      <c r="B129" s="5"/>
      <c r="C129" s="5"/>
      <c r="D129" s="10"/>
      <c r="E129" s="10"/>
      <c r="F129" s="5"/>
      <c r="G129" s="5"/>
      <c r="H129" s="5"/>
      <c r="I129" s="5"/>
    </row>
    <row r="130" spans="1:9" ht="15" x14ac:dyDescent="0.25">
      <c r="A130" s="5"/>
      <c r="B130" s="5"/>
      <c r="C130" s="5"/>
      <c r="D130" s="10"/>
      <c r="E130" s="10"/>
      <c r="F130" s="5"/>
      <c r="G130" s="5"/>
      <c r="H130" s="5"/>
      <c r="I130" s="5"/>
    </row>
    <row r="131" spans="1:9" ht="15" x14ac:dyDescent="0.25">
      <c r="A131" s="5"/>
      <c r="B131" s="5"/>
      <c r="C131" s="5"/>
      <c r="D131" s="10"/>
      <c r="E131" s="10"/>
      <c r="F131" s="5"/>
      <c r="G131" s="5"/>
      <c r="H131" s="5"/>
      <c r="I131" s="5"/>
    </row>
    <row r="132" spans="1:9" ht="15" x14ac:dyDescent="0.25">
      <c r="A132" s="5"/>
      <c r="B132" s="5"/>
      <c r="C132" s="5"/>
      <c r="D132" s="10"/>
      <c r="E132" s="10"/>
      <c r="F132" s="5"/>
      <c r="G132" s="5"/>
      <c r="H132" s="5"/>
      <c r="I132" s="5"/>
    </row>
    <row r="133" spans="1:9" ht="15" x14ac:dyDescent="0.25">
      <c r="A133" s="5"/>
      <c r="B133" s="5"/>
      <c r="C133" s="5"/>
      <c r="D133" s="10"/>
      <c r="E133" s="10"/>
      <c r="F133" s="5"/>
      <c r="G133" s="5"/>
      <c r="H133" s="5"/>
      <c r="I133" s="5"/>
    </row>
    <row r="134" spans="1:9" ht="15" x14ac:dyDescent="0.25">
      <c r="A134" s="5"/>
      <c r="B134" s="5"/>
      <c r="C134" s="5"/>
      <c r="D134" s="10"/>
      <c r="E134" s="10"/>
      <c r="F134" s="5"/>
      <c r="G134" s="5"/>
      <c r="H134" s="5"/>
      <c r="I134" s="5"/>
    </row>
    <row r="135" spans="1:9" ht="15" x14ac:dyDescent="0.25">
      <c r="A135" s="5"/>
      <c r="B135" s="5"/>
      <c r="C135" s="5"/>
      <c r="D135" s="10"/>
      <c r="E135" s="10"/>
      <c r="F135" s="5"/>
      <c r="G135" s="5"/>
      <c r="H135" s="5"/>
      <c r="I135" s="5"/>
    </row>
    <row r="136" spans="1:9" ht="15" x14ac:dyDescent="0.25">
      <c r="A136" s="5"/>
      <c r="B136" s="5"/>
      <c r="C136" s="5"/>
      <c r="D136" s="10"/>
      <c r="E136" s="10"/>
      <c r="F136" s="5"/>
      <c r="G136" s="5"/>
      <c r="H136" s="5"/>
      <c r="I136" s="5"/>
    </row>
    <row r="137" spans="1:9" ht="15" x14ac:dyDescent="0.25">
      <c r="A137" s="5"/>
      <c r="B137" s="5"/>
      <c r="C137" s="5"/>
      <c r="D137" s="10"/>
      <c r="E137" s="10"/>
      <c r="F137" s="5"/>
      <c r="G137" s="5"/>
      <c r="H137" s="5"/>
      <c r="I137" s="5"/>
    </row>
    <row r="138" spans="1:9" ht="15" x14ac:dyDescent="0.25">
      <c r="A138" s="5"/>
      <c r="B138" s="5"/>
      <c r="C138" s="5"/>
      <c r="D138" s="10"/>
      <c r="E138" s="10"/>
      <c r="F138" s="5"/>
      <c r="G138" s="5"/>
      <c r="H138" s="5"/>
      <c r="I138" s="5"/>
    </row>
    <row r="139" spans="1:9" ht="15" x14ac:dyDescent="0.25">
      <c r="A139" s="5"/>
      <c r="B139" s="5"/>
      <c r="C139" s="5"/>
      <c r="D139" s="10"/>
      <c r="E139" s="10"/>
      <c r="F139" s="5"/>
      <c r="G139" s="5"/>
      <c r="H139" s="5"/>
      <c r="I139" s="5"/>
    </row>
    <row r="140" spans="1:9" ht="15" x14ac:dyDescent="0.25">
      <c r="A140" s="5"/>
      <c r="B140" s="5"/>
      <c r="C140" s="5"/>
      <c r="D140" s="10"/>
      <c r="E140" s="10"/>
      <c r="F140" s="5"/>
      <c r="G140" s="5"/>
      <c r="H140" s="5"/>
      <c r="I140" s="5"/>
    </row>
    <row r="141" spans="1:9" ht="15" x14ac:dyDescent="0.25">
      <c r="A141" s="5"/>
      <c r="B141" s="5"/>
      <c r="C141" s="5"/>
      <c r="D141" s="10"/>
      <c r="E141" s="10"/>
      <c r="F141" s="5"/>
      <c r="G141" s="5"/>
      <c r="H141" s="5"/>
      <c r="I141" s="5"/>
    </row>
    <row r="142" spans="1:9" ht="15" x14ac:dyDescent="0.25">
      <c r="A142" s="5"/>
      <c r="B142" s="5"/>
      <c r="C142" s="5"/>
      <c r="D142" s="10"/>
      <c r="E142" s="10"/>
      <c r="F142" s="5"/>
      <c r="G142" s="5"/>
      <c r="H142" s="5"/>
      <c r="I142" s="5"/>
    </row>
    <row r="143" spans="1:9" ht="15" x14ac:dyDescent="0.25">
      <c r="A143" s="5"/>
      <c r="B143" s="5"/>
      <c r="C143" s="5"/>
      <c r="D143" s="10"/>
      <c r="E143" s="10"/>
      <c r="F143" s="5"/>
      <c r="G143" s="5"/>
      <c r="H143" s="5"/>
      <c r="I143" s="5"/>
    </row>
    <row r="144" spans="1:9" ht="15" x14ac:dyDescent="0.25">
      <c r="A144" s="5"/>
      <c r="B144" s="5"/>
      <c r="C144" s="5"/>
      <c r="D144" s="10"/>
      <c r="E144" s="10"/>
      <c r="F144" s="5"/>
      <c r="G144" s="5"/>
      <c r="H144" s="5"/>
      <c r="I144" s="5"/>
    </row>
    <row r="145" spans="1:9" ht="15" x14ac:dyDescent="0.25">
      <c r="A145" s="5"/>
      <c r="B145" s="5"/>
      <c r="C145" s="5"/>
      <c r="D145" s="10"/>
      <c r="E145" s="10"/>
      <c r="F145" s="5"/>
      <c r="G145" s="5"/>
      <c r="H145" s="5"/>
      <c r="I145" s="5"/>
    </row>
    <row r="146" spans="1:9" ht="15" x14ac:dyDescent="0.25">
      <c r="A146" s="5"/>
      <c r="B146" s="5"/>
      <c r="C146" s="5"/>
      <c r="D146" s="10"/>
      <c r="E146" s="10"/>
      <c r="F146" s="5"/>
      <c r="G146" s="5"/>
      <c r="H146" s="5"/>
      <c r="I146" s="5"/>
    </row>
    <row r="147" spans="1:9" ht="15" x14ac:dyDescent="0.25">
      <c r="A147" s="5"/>
      <c r="B147" s="5"/>
      <c r="C147" s="5"/>
      <c r="D147" s="10"/>
      <c r="E147" s="10"/>
      <c r="F147" s="5"/>
      <c r="G147" s="5"/>
      <c r="H147" s="5"/>
      <c r="I147" s="5"/>
    </row>
    <row r="148" spans="1:9" ht="15" x14ac:dyDescent="0.25">
      <c r="A148" s="5"/>
      <c r="B148" s="5"/>
      <c r="C148" s="5"/>
      <c r="D148" s="10"/>
      <c r="E148" s="10"/>
      <c r="F148" s="5"/>
      <c r="G148" s="5"/>
      <c r="H148" s="5"/>
      <c r="I148" s="5"/>
    </row>
    <row r="149" spans="1:9" ht="15" x14ac:dyDescent="0.25">
      <c r="A149" s="5"/>
      <c r="B149" s="5"/>
      <c r="C149" s="5"/>
      <c r="D149" s="10"/>
      <c r="E149" s="10"/>
      <c r="F149" s="5"/>
      <c r="G149" s="5"/>
      <c r="H149" s="5"/>
      <c r="I149" s="5"/>
    </row>
    <row r="150" spans="1:9" ht="15" x14ac:dyDescent="0.25">
      <c r="A150" s="5"/>
      <c r="B150" s="5"/>
      <c r="C150" s="5"/>
      <c r="D150" s="10"/>
      <c r="E150" s="10"/>
      <c r="F150" s="5"/>
      <c r="G150" s="5"/>
      <c r="H150" s="5"/>
      <c r="I150" s="5"/>
    </row>
    <row r="151" spans="1:9" ht="15" x14ac:dyDescent="0.25">
      <c r="A151" s="5"/>
      <c r="B151" s="5"/>
      <c r="C151" s="5"/>
      <c r="D151" s="10"/>
      <c r="E151" s="10"/>
      <c r="F151" s="5"/>
      <c r="G151" s="5"/>
      <c r="H151" s="5"/>
      <c r="I151" s="5"/>
    </row>
    <row r="152" spans="1:9" ht="15" x14ac:dyDescent="0.25">
      <c r="A152" s="5"/>
      <c r="B152" s="5"/>
      <c r="C152" s="5"/>
      <c r="D152" s="10"/>
      <c r="E152" s="10"/>
      <c r="F152" s="5"/>
      <c r="G152" s="5"/>
      <c r="H152" s="5"/>
      <c r="I152" s="5"/>
    </row>
    <row r="153" spans="1:9" ht="15" x14ac:dyDescent="0.25">
      <c r="A153" s="5"/>
      <c r="B153" s="5"/>
      <c r="C153" s="5"/>
      <c r="D153" s="10"/>
      <c r="E153" s="10"/>
      <c r="F153" s="5"/>
      <c r="G153" s="5"/>
      <c r="H153" s="5"/>
      <c r="I153" s="5"/>
    </row>
    <row r="154" spans="1:9" ht="15" x14ac:dyDescent="0.25">
      <c r="A154" s="5"/>
      <c r="B154" s="5"/>
      <c r="C154" s="5"/>
      <c r="D154" s="10"/>
      <c r="E154" s="10"/>
      <c r="F154" s="5"/>
      <c r="G154" s="5"/>
      <c r="H154" s="5"/>
      <c r="I154" s="5"/>
    </row>
    <row r="155" spans="1:9" ht="15" x14ac:dyDescent="0.25">
      <c r="A155" s="5"/>
      <c r="B155" s="5"/>
      <c r="C155" s="5"/>
      <c r="D155" s="10"/>
      <c r="E155" s="10"/>
      <c r="F155" s="5"/>
      <c r="G155" s="5"/>
      <c r="H155" s="5"/>
      <c r="I155" s="5"/>
    </row>
    <row r="156" spans="1:9" ht="15" x14ac:dyDescent="0.25">
      <c r="A156" s="5"/>
      <c r="B156" s="5"/>
      <c r="C156" s="5"/>
      <c r="D156" s="10"/>
      <c r="E156" s="10"/>
      <c r="F156" s="5"/>
      <c r="G156" s="5"/>
      <c r="H156" s="5"/>
      <c r="I156" s="5"/>
    </row>
    <row r="157" spans="1:9" ht="15" x14ac:dyDescent="0.25">
      <c r="A157" s="5"/>
      <c r="B157" s="5"/>
      <c r="C157" s="5"/>
      <c r="D157" s="10"/>
      <c r="E157" s="10"/>
      <c r="F157" s="5"/>
      <c r="G157" s="5"/>
      <c r="H157" s="5"/>
      <c r="I157" s="5"/>
    </row>
    <row r="158" spans="1:9" ht="15" x14ac:dyDescent="0.25">
      <c r="A158" s="5"/>
      <c r="B158" s="5"/>
      <c r="C158" s="5"/>
      <c r="D158" s="10"/>
      <c r="E158" s="10"/>
      <c r="F158" s="5"/>
      <c r="G158" s="5"/>
      <c r="H158" s="5"/>
      <c r="I158" s="5"/>
    </row>
    <row r="159" spans="1:9" ht="15" x14ac:dyDescent="0.25">
      <c r="A159" s="5"/>
      <c r="B159" s="5"/>
      <c r="C159" s="5"/>
      <c r="D159" s="10"/>
      <c r="E159" s="10"/>
      <c r="F159" s="5"/>
      <c r="G159" s="5"/>
      <c r="H159" s="5"/>
      <c r="I159" s="5"/>
    </row>
    <row r="160" spans="1:9" ht="15" x14ac:dyDescent="0.25">
      <c r="A160" s="5"/>
      <c r="B160" s="5"/>
      <c r="C160" s="5"/>
      <c r="D160" s="10"/>
      <c r="E160" s="10"/>
      <c r="F160" s="5"/>
      <c r="G160" s="5"/>
      <c r="H160" s="5"/>
      <c r="I160" s="5"/>
    </row>
    <row r="161" spans="1:9" ht="15" x14ac:dyDescent="0.25">
      <c r="A161" s="5"/>
      <c r="B161" s="5"/>
      <c r="C161" s="5"/>
      <c r="D161" s="10"/>
      <c r="E161" s="10"/>
      <c r="F161" s="5"/>
      <c r="G161" s="5"/>
      <c r="H161" s="5"/>
      <c r="I161" s="5"/>
    </row>
    <row r="162" spans="1:9" ht="15" x14ac:dyDescent="0.25">
      <c r="A162" s="5"/>
      <c r="B162" s="5"/>
      <c r="C162" s="5"/>
      <c r="D162" s="10"/>
      <c r="E162" s="10"/>
      <c r="F162" s="5"/>
      <c r="G162" s="5"/>
      <c r="H162" s="5"/>
      <c r="I162" s="5"/>
    </row>
    <row r="163" spans="1:9" ht="15" x14ac:dyDescent="0.25">
      <c r="A163" s="5"/>
      <c r="B163" s="5"/>
      <c r="C163" s="5"/>
      <c r="D163" s="10"/>
      <c r="E163" s="10"/>
      <c r="F163" s="5"/>
      <c r="G163" s="5"/>
      <c r="H163" s="5"/>
      <c r="I163" s="5"/>
    </row>
    <row r="164" spans="1:9" ht="15" x14ac:dyDescent="0.25">
      <c r="A164" s="5"/>
      <c r="B164" s="5"/>
      <c r="C164" s="5"/>
      <c r="D164" s="10"/>
      <c r="E164" s="10"/>
      <c r="F164" s="5"/>
      <c r="G164" s="5"/>
      <c r="H164" s="5"/>
      <c r="I164" s="5"/>
    </row>
    <row r="165" spans="1:9" ht="15" x14ac:dyDescent="0.25">
      <c r="A165" s="5"/>
      <c r="B165" s="5"/>
      <c r="C165" s="5"/>
      <c r="D165" s="10"/>
      <c r="E165" s="10"/>
      <c r="F165" s="5"/>
      <c r="G165" s="5"/>
      <c r="H165" s="5"/>
      <c r="I165" s="5"/>
    </row>
    <row r="166" spans="1:9" ht="15" x14ac:dyDescent="0.25">
      <c r="A166" s="5"/>
      <c r="B166" s="5"/>
      <c r="C166" s="5"/>
      <c r="D166" s="10"/>
      <c r="E166" s="10"/>
      <c r="F166" s="5"/>
      <c r="G166" s="5"/>
      <c r="H166" s="5"/>
      <c r="I166" s="5"/>
    </row>
    <row r="167" spans="1:9" ht="15" x14ac:dyDescent="0.25">
      <c r="A167" s="5"/>
      <c r="B167" s="5"/>
      <c r="C167" s="5"/>
      <c r="D167" s="10"/>
      <c r="E167" s="10"/>
      <c r="F167" s="5"/>
      <c r="G167" s="5"/>
      <c r="H167" s="5"/>
      <c r="I167" s="5"/>
    </row>
    <row r="168" spans="1:9" ht="15" x14ac:dyDescent="0.25">
      <c r="A168" s="5"/>
      <c r="B168" s="5"/>
      <c r="C168" s="5"/>
      <c r="D168" s="10"/>
      <c r="E168" s="10"/>
      <c r="F168" s="5"/>
      <c r="G168" s="5"/>
      <c r="H168" s="5"/>
      <c r="I168" s="5"/>
    </row>
    <row r="169" spans="1:9" ht="15" x14ac:dyDescent="0.25">
      <c r="A169" s="5"/>
      <c r="B169" s="5"/>
      <c r="C169" s="5"/>
      <c r="D169" s="10"/>
      <c r="E169" s="10"/>
      <c r="F169" s="5"/>
      <c r="G169" s="5"/>
      <c r="H169" s="5"/>
      <c r="I169" s="5"/>
    </row>
    <row r="170" spans="1:9" ht="15" x14ac:dyDescent="0.25">
      <c r="A170" s="5"/>
      <c r="B170" s="5"/>
      <c r="C170" s="5"/>
      <c r="D170" s="10"/>
      <c r="E170" s="10"/>
      <c r="F170" s="5"/>
      <c r="G170" s="5"/>
      <c r="H170" s="5"/>
      <c r="I170" s="5"/>
    </row>
    <row r="171" spans="1:9" ht="15" x14ac:dyDescent="0.25">
      <c r="A171" s="5"/>
      <c r="B171" s="5"/>
      <c r="C171" s="5"/>
      <c r="D171" s="10"/>
      <c r="E171" s="10"/>
      <c r="F171" s="5"/>
      <c r="G171" s="5"/>
      <c r="H171" s="5"/>
      <c r="I171" s="5"/>
    </row>
    <row r="172" spans="1:9" ht="15" x14ac:dyDescent="0.25">
      <c r="A172" s="5"/>
      <c r="B172" s="5"/>
      <c r="C172" s="5"/>
      <c r="D172" s="10"/>
      <c r="E172" s="10"/>
      <c r="F172" s="5"/>
      <c r="G172" s="5"/>
      <c r="H172" s="5"/>
      <c r="I172" s="5"/>
    </row>
    <row r="173" spans="1:9" ht="15" x14ac:dyDescent="0.25">
      <c r="A173" s="5"/>
      <c r="B173" s="5"/>
      <c r="C173" s="5"/>
      <c r="D173" s="10"/>
      <c r="E173" s="10"/>
      <c r="F173" s="5"/>
      <c r="G173" s="5"/>
      <c r="H173" s="5"/>
      <c r="I173" s="5"/>
    </row>
    <row r="174" spans="1:9" ht="15" x14ac:dyDescent="0.25">
      <c r="A174" s="5"/>
      <c r="B174" s="5"/>
      <c r="C174" s="5"/>
      <c r="D174" s="10"/>
      <c r="E174" s="10"/>
      <c r="F174" s="5"/>
      <c r="G174" s="5"/>
      <c r="H174" s="5"/>
      <c r="I174" s="5"/>
    </row>
    <row r="175" spans="1:9" ht="15" x14ac:dyDescent="0.25">
      <c r="A175" s="5"/>
      <c r="B175" s="5"/>
      <c r="C175" s="5"/>
      <c r="D175" s="10"/>
      <c r="E175" s="10"/>
      <c r="F175" s="5"/>
      <c r="G175" s="5"/>
      <c r="H175" s="5"/>
      <c r="I175" s="5"/>
    </row>
    <row r="176" spans="1:9" ht="15" x14ac:dyDescent="0.25">
      <c r="A176" s="5"/>
      <c r="B176" s="5"/>
      <c r="C176" s="5"/>
      <c r="D176" s="10"/>
      <c r="E176" s="10"/>
      <c r="F176" s="5"/>
      <c r="G176" s="5"/>
      <c r="H176" s="5"/>
      <c r="I176" s="5"/>
    </row>
    <row r="177" spans="1:9" ht="15" x14ac:dyDescent="0.25">
      <c r="A177" s="5"/>
      <c r="B177" s="5"/>
      <c r="C177" s="5"/>
      <c r="D177" s="10"/>
      <c r="E177" s="10"/>
      <c r="F177" s="5"/>
      <c r="G177" s="5"/>
      <c r="H177" s="5"/>
      <c r="I177" s="5"/>
    </row>
    <row r="178" spans="1:9" ht="15" x14ac:dyDescent="0.25">
      <c r="A178" s="5"/>
      <c r="B178" s="5"/>
      <c r="C178" s="5"/>
      <c r="D178" s="10"/>
      <c r="E178" s="10"/>
      <c r="F178" s="5"/>
      <c r="G178" s="5"/>
      <c r="H178" s="5"/>
      <c r="I178" s="5"/>
    </row>
    <row r="179" spans="1:9" ht="15" x14ac:dyDescent="0.25">
      <c r="A179" s="5"/>
      <c r="B179" s="5"/>
      <c r="C179" s="5"/>
      <c r="D179" s="10"/>
      <c r="E179" s="10"/>
      <c r="F179" s="5"/>
      <c r="G179" s="5"/>
      <c r="H179" s="5"/>
      <c r="I179" s="5"/>
    </row>
    <row r="180" spans="1:9" ht="15" x14ac:dyDescent="0.25">
      <c r="A180" s="5"/>
      <c r="B180" s="5"/>
      <c r="C180" s="5"/>
      <c r="D180" s="10"/>
      <c r="E180" s="10"/>
      <c r="F180" s="5"/>
      <c r="G180" s="5"/>
      <c r="H180" s="5"/>
      <c r="I180" s="5"/>
    </row>
    <row r="181" spans="1:9" ht="15" x14ac:dyDescent="0.25">
      <c r="A181" s="5"/>
      <c r="B181" s="5"/>
      <c r="C181" s="5"/>
      <c r="D181" s="10"/>
      <c r="E181" s="10"/>
      <c r="F181" s="5"/>
      <c r="G181" s="5"/>
      <c r="H181" s="5"/>
      <c r="I181" s="5"/>
    </row>
    <row r="182" spans="1:9" ht="15" x14ac:dyDescent="0.25">
      <c r="A182" s="5"/>
      <c r="B182" s="5"/>
      <c r="C182" s="5"/>
      <c r="D182" s="10"/>
      <c r="E182" s="10"/>
      <c r="F182" s="5"/>
      <c r="G182" s="5"/>
      <c r="H182" s="5"/>
      <c r="I182" s="5"/>
    </row>
    <row r="183" spans="1:9" ht="15" x14ac:dyDescent="0.25">
      <c r="A183" s="5"/>
      <c r="B183" s="5"/>
      <c r="C183" s="5"/>
      <c r="D183" s="10"/>
      <c r="E183" s="10"/>
      <c r="F183" s="5"/>
      <c r="G183" s="5"/>
      <c r="H183" s="5"/>
      <c r="I183" s="5"/>
    </row>
    <row r="184" spans="1:9" ht="15" x14ac:dyDescent="0.25">
      <c r="A184" s="5"/>
      <c r="B184" s="5"/>
      <c r="C184" s="5"/>
      <c r="D184" s="10"/>
      <c r="E184" s="10"/>
      <c r="F184" s="5"/>
      <c r="G184" s="5"/>
      <c r="H184" s="5"/>
      <c r="I184" s="5"/>
    </row>
    <row r="185" spans="1:9" ht="15" x14ac:dyDescent="0.25">
      <c r="A185" s="5"/>
      <c r="B185" s="5"/>
      <c r="C185" s="5"/>
      <c r="D185" s="10"/>
      <c r="E185" s="10"/>
      <c r="F185" s="5"/>
      <c r="G185" s="5"/>
      <c r="H185" s="5"/>
      <c r="I185" s="5"/>
    </row>
    <row r="186" spans="1:9" ht="15" x14ac:dyDescent="0.25">
      <c r="A186" s="5"/>
      <c r="B186" s="5"/>
      <c r="C186" s="5"/>
      <c r="D186" s="10"/>
      <c r="E186" s="10"/>
      <c r="F186" s="5"/>
      <c r="G186" s="5"/>
      <c r="H186" s="5"/>
      <c r="I186" s="5"/>
    </row>
    <row r="187" spans="1:9" ht="15" x14ac:dyDescent="0.25">
      <c r="A187" s="5"/>
      <c r="B187" s="5"/>
      <c r="C187" s="5"/>
      <c r="D187" s="10"/>
      <c r="E187" s="10"/>
      <c r="F187" s="5"/>
      <c r="G187" s="5"/>
      <c r="H187" s="5"/>
      <c r="I187" s="5"/>
    </row>
    <row r="188" spans="1:9" ht="15" x14ac:dyDescent="0.25">
      <c r="A188" s="5"/>
      <c r="B188" s="5"/>
      <c r="C188" s="5"/>
      <c r="D188" s="10"/>
      <c r="E188" s="10"/>
      <c r="F188" s="5"/>
      <c r="G188" s="5"/>
      <c r="H188" s="5"/>
      <c r="I188" s="5"/>
    </row>
    <row r="189" spans="1:9" ht="15" x14ac:dyDescent="0.25">
      <c r="A189" s="5"/>
      <c r="B189" s="5"/>
      <c r="C189" s="5"/>
      <c r="D189" s="10"/>
      <c r="E189" s="10"/>
      <c r="F189" s="5"/>
      <c r="G189" s="5"/>
      <c r="H189" s="5"/>
      <c r="I189" s="5"/>
    </row>
    <row r="190" spans="1:9" ht="15" x14ac:dyDescent="0.25">
      <c r="A190" s="5"/>
      <c r="B190" s="5"/>
      <c r="C190" s="5"/>
      <c r="D190" s="10"/>
      <c r="E190" s="10"/>
      <c r="F190" s="5"/>
      <c r="G190" s="5"/>
      <c r="H190" s="5"/>
      <c r="I190" s="5"/>
    </row>
    <row r="191" spans="1:9" ht="15" x14ac:dyDescent="0.25">
      <c r="A191" s="5"/>
      <c r="B191" s="5"/>
      <c r="C191" s="5"/>
      <c r="D191" s="10"/>
      <c r="E191" s="10"/>
      <c r="F191" s="5"/>
      <c r="G191" s="5"/>
      <c r="H191" s="5"/>
      <c r="I191" s="5"/>
    </row>
    <row r="192" spans="1:9" ht="15" x14ac:dyDescent="0.25">
      <c r="A192" s="5"/>
      <c r="B192" s="5"/>
      <c r="C192" s="5"/>
      <c r="D192" s="10"/>
      <c r="E192" s="10"/>
      <c r="F192" s="5"/>
      <c r="G192" s="5"/>
      <c r="H192" s="5"/>
      <c r="I192" s="5"/>
    </row>
    <row r="193" spans="1:9" ht="15" x14ac:dyDescent="0.25">
      <c r="A193" s="5"/>
      <c r="B193" s="5"/>
      <c r="C193" s="5"/>
      <c r="D193" s="10"/>
      <c r="E193" s="10"/>
      <c r="F193" s="5"/>
      <c r="G193" s="5"/>
      <c r="H193" s="5"/>
      <c r="I193" s="5"/>
    </row>
    <row r="194" spans="1:9" ht="15" x14ac:dyDescent="0.25">
      <c r="A194" s="5"/>
      <c r="B194" s="5"/>
      <c r="C194" s="5"/>
      <c r="D194" s="10"/>
      <c r="E194" s="10"/>
      <c r="F194" s="5"/>
      <c r="G194" s="5"/>
      <c r="H194" s="5"/>
      <c r="I194" s="5"/>
    </row>
    <row r="195" spans="1:9" ht="15" x14ac:dyDescent="0.25">
      <c r="A195" s="5"/>
      <c r="B195" s="5"/>
      <c r="C195" s="5"/>
      <c r="D195" s="10"/>
      <c r="E195" s="10"/>
      <c r="F195" s="5"/>
      <c r="G195" s="5"/>
      <c r="H195" s="5"/>
      <c r="I195" s="5"/>
    </row>
    <row r="196" spans="1:9" ht="15" x14ac:dyDescent="0.25">
      <c r="A196" s="5"/>
      <c r="B196" s="5"/>
      <c r="C196" s="5"/>
      <c r="D196" s="10"/>
      <c r="E196" s="10"/>
      <c r="F196" s="5"/>
      <c r="G196" s="5"/>
      <c r="H196" s="5"/>
      <c r="I196" s="5"/>
    </row>
    <row r="197" spans="1:9" ht="15" x14ac:dyDescent="0.25">
      <c r="A197" s="5"/>
      <c r="B197" s="5"/>
      <c r="C197" s="5"/>
      <c r="D197" s="10"/>
      <c r="E197" s="10"/>
      <c r="F197" s="5"/>
      <c r="G197" s="5"/>
      <c r="H197" s="5"/>
      <c r="I197" s="5"/>
    </row>
    <row r="198" spans="1:9" ht="15" x14ac:dyDescent="0.25">
      <c r="A198" s="5"/>
      <c r="B198" s="5"/>
      <c r="C198" s="5"/>
      <c r="D198" s="10"/>
      <c r="E198" s="10"/>
      <c r="F198" s="5"/>
      <c r="G198" s="5"/>
      <c r="H198" s="5"/>
      <c r="I198" s="5"/>
    </row>
    <row r="199" spans="1:9" ht="15" x14ac:dyDescent="0.25">
      <c r="A199" s="5"/>
      <c r="B199" s="5"/>
      <c r="C199" s="5"/>
      <c r="D199" s="10"/>
      <c r="E199" s="10"/>
      <c r="F199" s="5"/>
      <c r="G199" s="5"/>
      <c r="H199" s="5"/>
      <c r="I199" s="5"/>
    </row>
    <row r="200" spans="1:9" ht="15" x14ac:dyDescent="0.25">
      <c r="A200" s="5"/>
      <c r="B200" s="5"/>
      <c r="C200" s="5"/>
      <c r="D200" s="10"/>
      <c r="E200" s="10"/>
      <c r="F200" s="5"/>
      <c r="G200" s="5"/>
      <c r="H200" s="5"/>
      <c r="I200" s="5"/>
    </row>
    <row r="201" spans="1:9" ht="15" x14ac:dyDescent="0.25">
      <c r="A201" s="5"/>
      <c r="B201" s="5"/>
      <c r="C201" s="5"/>
      <c r="D201" s="10"/>
      <c r="E201" s="10"/>
      <c r="F201" s="5"/>
      <c r="G201" s="5"/>
      <c r="H201" s="5"/>
      <c r="I201" s="5"/>
    </row>
    <row r="202" spans="1:9" ht="15" x14ac:dyDescent="0.25">
      <c r="A202" s="5"/>
      <c r="B202" s="5"/>
      <c r="C202" s="5"/>
      <c r="D202" s="10"/>
      <c r="E202" s="10"/>
      <c r="F202" s="5"/>
      <c r="G202" s="5"/>
      <c r="H202" s="5"/>
      <c r="I202" s="5"/>
    </row>
    <row r="203" spans="1:9" ht="15" x14ac:dyDescent="0.25">
      <c r="A203" s="5"/>
      <c r="B203" s="5"/>
      <c r="C203" s="5"/>
      <c r="D203" s="10"/>
      <c r="E203" s="10"/>
      <c r="F203" s="5"/>
      <c r="G203" s="5"/>
      <c r="H203" s="5"/>
      <c r="I203" s="5"/>
    </row>
    <row r="204" spans="1:9" ht="15" x14ac:dyDescent="0.25">
      <c r="A204" s="5"/>
      <c r="B204" s="5"/>
      <c r="C204" s="5"/>
      <c r="D204" s="10"/>
      <c r="E204" s="10"/>
      <c r="F204" s="5"/>
      <c r="G204" s="5"/>
      <c r="H204" s="5"/>
      <c r="I204" s="5"/>
    </row>
    <row r="205" spans="1:9" ht="15" x14ac:dyDescent="0.25">
      <c r="A205" s="5"/>
      <c r="B205" s="5"/>
      <c r="C205" s="5"/>
      <c r="D205" s="10"/>
      <c r="E205" s="10"/>
      <c r="F205" s="5"/>
      <c r="G205" s="5"/>
      <c r="H205" s="5"/>
      <c r="I205" s="5"/>
    </row>
    <row r="206" spans="1:9" ht="15" x14ac:dyDescent="0.25">
      <c r="A206" s="5"/>
      <c r="B206" s="5"/>
      <c r="C206" s="5"/>
      <c r="D206" s="10"/>
      <c r="E206" s="10"/>
      <c r="F206" s="5"/>
      <c r="G206" s="5"/>
      <c r="H206" s="5"/>
      <c r="I206" s="5"/>
    </row>
    <row r="207" spans="1:9" ht="15" x14ac:dyDescent="0.25">
      <c r="A207" s="5"/>
      <c r="B207" s="5"/>
      <c r="C207" s="5"/>
      <c r="D207" s="10"/>
      <c r="E207" s="10"/>
      <c r="F207" s="5"/>
      <c r="G207" s="5"/>
      <c r="H207" s="5"/>
      <c r="I207" s="5"/>
    </row>
    <row r="208" spans="1:9" ht="15" x14ac:dyDescent="0.25">
      <c r="A208" s="5"/>
      <c r="B208" s="5"/>
      <c r="C208" s="5"/>
      <c r="D208" s="10"/>
      <c r="E208" s="10"/>
      <c r="F208" s="5"/>
      <c r="G208" s="5"/>
      <c r="H208" s="5"/>
      <c r="I208" s="5"/>
    </row>
    <row r="209" spans="1:9" ht="15" x14ac:dyDescent="0.25">
      <c r="A209" s="5"/>
      <c r="B209" s="5"/>
      <c r="C209" s="5"/>
      <c r="D209" s="10"/>
      <c r="E209" s="10"/>
      <c r="F209" s="5"/>
      <c r="G209" s="5"/>
      <c r="H209" s="5"/>
      <c r="I209" s="5"/>
    </row>
    <row r="210" spans="1:9" ht="15" x14ac:dyDescent="0.25">
      <c r="A210" s="5"/>
      <c r="B210" s="5"/>
      <c r="C210" s="5"/>
      <c r="D210" s="10"/>
      <c r="E210" s="10"/>
      <c r="F210" s="5"/>
      <c r="G210" s="5"/>
      <c r="H210" s="5"/>
      <c r="I210" s="5"/>
    </row>
    <row r="211" spans="1:9" ht="15" x14ac:dyDescent="0.25">
      <c r="A211" s="5"/>
      <c r="B211" s="5"/>
      <c r="C211" s="5"/>
      <c r="D211" s="10"/>
      <c r="E211" s="10"/>
      <c r="F211" s="5"/>
      <c r="G211" s="5"/>
      <c r="H211" s="5"/>
      <c r="I211" s="5"/>
    </row>
    <row r="212" spans="1:9" ht="15" x14ac:dyDescent="0.25">
      <c r="A212" s="5"/>
      <c r="B212" s="5"/>
      <c r="C212" s="5"/>
      <c r="D212" s="10"/>
      <c r="E212" s="10"/>
      <c r="F212" s="5"/>
      <c r="G212" s="5"/>
      <c r="H212" s="5"/>
      <c r="I212" s="5"/>
    </row>
    <row r="213" spans="1:9" ht="15" x14ac:dyDescent="0.25">
      <c r="A213" s="5"/>
      <c r="B213" s="5"/>
      <c r="C213" s="5"/>
      <c r="D213" s="10"/>
      <c r="E213" s="10"/>
      <c r="F213" s="5"/>
      <c r="G213" s="5"/>
      <c r="H213" s="5"/>
      <c r="I213" s="5"/>
    </row>
    <row r="214" spans="1:9" ht="15" x14ac:dyDescent="0.25">
      <c r="A214" s="5"/>
      <c r="B214" s="5"/>
      <c r="C214" s="5"/>
      <c r="D214" s="10"/>
      <c r="E214" s="10"/>
      <c r="F214" s="5"/>
      <c r="G214" s="5"/>
      <c r="H214" s="5"/>
      <c r="I214" s="5"/>
    </row>
    <row r="215" spans="1:9" ht="15" x14ac:dyDescent="0.25">
      <c r="A215" s="5"/>
      <c r="B215" s="5"/>
      <c r="C215" s="5"/>
      <c r="D215" s="10"/>
      <c r="E215" s="10"/>
      <c r="F215" s="5"/>
      <c r="G215" s="5"/>
      <c r="H215" s="5"/>
      <c r="I215" s="5"/>
    </row>
    <row r="216" spans="1:9" ht="15" x14ac:dyDescent="0.25">
      <c r="A216" s="5"/>
      <c r="B216" s="5"/>
      <c r="C216" s="5"/>
      <c r="D216" s="10"/>
      <c r="E216" s="10"/>
      <c r="F216" s="5"/>
      <c r="G216" s="5"/>
      <c r="H216" s="5"/>
      <c r="I216" s="5"/>
    </row>
    <row r="217" spans="1:9" ht="15" x14ac:dyDescent="0.25">
      <c r="A217" s="5"/>
      <c r="B217" s="5"/>
      <c r="C217" s="5"/>
      <c r="D217" s="10"/>
      <c r="E217" s="10"/>
      <c r="F217" s="5"/>
      <c r="G217" s="5"/>
      <c r="H217" s="5"/>
      <c r="I217" s="5"/>
    </row>
    <row r="218" spans="1:9" ht="15" x14ac:dyDescent="0.25">
      <c r="A218" s="5"/>
      <c r="B218" s="5"/>
      <c r="C218" s="5"/>
      <c r="D218" s="10"/>
      <c r="E218" s="10"/>
      <c r="F218" s="5"/>
      <c r="G218" s="5"/>
      <c r="H218" s="5"/>
      <c r="I218" s="5"/>
    </row>
    <row r="219" spans="1:9" ht="15" x14ac:dyDescent="0.25">
      <c r="A219" s="5"/>
      <c r="B219" s="5"/>
      <c r="C219" s="5"/>
      <c r="D219" s="10"/>
      <c r="E219" s="10"/>
      <c r="F219" s="5"/>
      <c r="G219" s="5"/>
      <c r="H219" s="5"/>
      <c r="I219" s="5"/>
    </row>
    <row r="220" spans="1:9" ht="15" x14ac:dyDescent="0.25">
      <c r="A220" s="5"/>
      <c r="B220" s="5"/>
      <c r="C220" s="5"/>
      <c r="D220" s="10"/>
      <c r="E220" s="10"/>
      <c r="F220" s="5"/>
      <c r="G220" s="5"/>
      <c r="H220" s="5"/>
      <c r="I220" s="5"/>
    </row>
    <row r="221" spans="1:9" ht="15" x14ac:dyDescent="0.25">
      <c r="A221" s="5"/>
      <c r="B221" s="5"/>
      <c r="C221" s="5"/>
      <c r="D221" s="10"/>
      <c r="E221" s="10"/>
      <c r="F221" s="5"/>
      <c r="G221" s="5"/>
      <c r="H221" s="5"/>
      <c r="I221" s="5"/>
    </row>
    <row r="222" spans="1:9" ht="15" x14ac:dyDescent="0.25">
      <c r="A222" s="5"/>
      <c r="B222" s="5"/>
      <c r="C222" s="5"/>
      <c r="D222" s="10"/>
      <c r="E222" s="10"/>
      <c r="F222" s="5"/>
      <c r="G222" s="5"/>
      <c r="H222" s="5"/>
      <c r="I222" s="5"/>
    </row>
    <row r="223" spans="1:9" ht="15" x14ac:dyDescent="0.25">
      <c r="A223" s="5"/>
      <c r="B223" s="5"/>
      <c r="C223" s="5"/>
      <c r="D223" s="10"/>
      <c r="E223" s="10"/>
      <c r="F223" s="5"/>
      <c r="G223" s="5"/>
      <c r="H223" s="5"/>
      <c r="I223" s="5"/>
    </row>
    <row r="224" spans="1:9" ht="15" x14ac:dyDescent="0.25">
      <c r="A224" s="5"/>
      <c r="B224" s="5"/>
      <c r="C224" s="5"/>
      <c r="D224" s="10"/>
      <c r="E224" s="10"/>
      <c r="F224" s="5"/>
      <c r="G224" s="5"/>
      <c r="H224" s="5"/>
      <c r="I224" s="5"/>
    </row>
    <row r="225" spans="1:9" ht="15" x14ac:dyDescent="0.25">
      <c r="A225" s="5"/>
      <c r="B225" s="5"/>
      <c r="C225" s="5"/>
      <c r="D225" s="10"/>
      <c r="E225" s="10"/>
      <c r="F225" s="5"/>
      <c r="G225" s="5"/>
      <c r="H225" s="5"/>
      <c r="I225" s="5"/>
    </row>
    <row r="226" spans="1:9" ht="15" x14ac:dyDescent="0.25">
      <c r="A226" s="5"/>
      <c r="B226" s="5"/>
      <c r="C226" s="5"/>
      <c r="D226" s="10"/>
      <c r="E226" s="10"/>
      <c r="F226" s="5"/>
      <c r="G226" s="5"/>
      <c r="H226" s="5"/>
      <c r="I226" s="5"/>
    </row>
    <row r="227" spans="1:9" ht="15" x14ac:dyDescent="0.25">
      <c r="A227" s="5"/>
      <c r="B227" s="5"/>
      <c r="C227" s="5"/>
      <c r="D227" s="10"/>
      <c r="E227" s="10"/>
      <c r="F227" s="5"/>
      <c r="G227" s="5"/>
      <c r="H227" s="5"/>
      <c r="I227" s="5"/>
    </row>
    <row r="228" spans="1:9" ht="15" x14ac:dyDescent="0.25">
      <c r="A228" s="5"/>
      <c r="B228" s="5"/>
      <c r="C228" s="5"/>
      <c r="D228" s="10"/>
      <c r="E228" s="10"/>
      <c r="F228" s="5"/>
      <c r="G228" s="5"/>
      <c r="H228" s="5"/>
      <c r="I228" s="5"/>
    </row>
    <row r="229" spans="1:9" ht="15" x14ac:dyDescent="0.25">
      <c r="A229" s="5"/>
      <c r="B229" s="5"/>
      <c r="C229" s="5"/>
      <c r="D229" s="10"/>
      <c r="E229" s="10"/>
      <c r="F229" s="5"/>
      <c r="G229" s="5"/>
      <c r="H229" s="5"/>
      <c r="I229" s="5"/>
    </row>
    <row r="230" spans="1:9" ht="15" x14ac:dyDescent="0.25">
      <c r="A230" s="5"/>
      <c r="B230" s="5"/>
      <c r="C230" s="5"/>
      <c r="D230" s="10"/>
      <c r="E230" s="10"/>
      <c r="F230" s="5"/>
      <c r="G230" s="5"/>
      <c r="H230" s="5"/>
      <c r="I230" s="5"/>
    </row>
    <row r="231" spans="1:9" ht="15" x14ac:dyDescent="0.25">
      <c r="A231" s="5"/>
      <c r="B231" s="5"/>
      <c r="C231" s="5"/>
      <c r="D231" s="10"/>
      <c r="E231" s="10"/>
      <c r="F231" s="5"/>
      <c r="G231" s="5"/>
      <c r="H231" s="5"/>
      <c r="I231" s="5"/>
    </row>
    <row r="232" spans="1:9" ht="15" x14ac:dyDescent="0.25">
      <c r="A232" s="5"/>
      <c r="B232" s="5"/>
      <c r="C232" s="5"/>
      <c r="D232" s="10"/>
      <c r="E232" s="10"/>
      <c r="F232" s="5"/>
      <c r="G232" s="5"/>
      <c r="H232" s="5"/>
      <c r="I232" s="5"/>
    </row>
    <row r="233" spans="1:9" ht="15" x14ac:dyDescent="0.25">
      <c r="A233" s="5"/>
      <c r="B233" s="5"/>
      <c r="C233" s="5"/>
      <c r="D233" s="10"/>
      <c r="E233" s="10"/>
      <c r="F233" s="5"/>
      <c r="G233" s="5"/>
      <c r="H233" s="5"/>
      <c r="I233" s="5"/>
    </row>
    <row r="234" spans="1:9" ht="15" x14ac:dyDescent="0.25">
      <c r="A234" s="5"/>
      <c r="B234" s="5"/>
      <c r="C234" s="5"/>
      <c r="D234" s="10"/>
      <c r="E234" s="10"/>
      <c r="F234" s="5"/>
      <c r="G234" s="5"/>
      <c r="H234" s="5"/>
      <c r="I234" s="5"/>
    </row>
    <row r="235" spans="1:9" ht="15" x14ac:dyDescent="0.25">
      <c r="A235" s="5"/>
      <c r="B235" s="5"/>
      <c r="C235" s="5"/>
      <c r="D235" s="10"/>
      <c r="E235" s="10"/>
      <c r="F235" s="5"/>
      <c r="G235" s="5"/>
      <c r="H235" s="5"/>
      <c r="I235" s="5"/>
    </row>
    <row r="236" spans="1:9" ht="15" x14ac:dyDescent="0.25">
      <c r="A236" s="5"/>
      <c r="B236" s="5"/>
      <c r="C236" s="5"/>
      <c r="D236" s="10"/>
      <c r="E236" s="10"/>
      <c r="F236" s="5"/>
      <c r="G236" s="5"/>
      <c r="H236" s="5"/>
      <c r="I236" s="5"/>
    </row>
    <row r="237" spans="1:9" ht="15" x14ac:dyDescent="0.25">
      <c r="A237" s="5"/>
      <c r="B237" s="5"/>
      <c r="C237" s="5"/>
      <c r="D237" s="10"/>
      <c r="E237" s="10"/>
      <c r="F237" s="5"/>
      <c r="G237" s="5"/>
      <c r="H237" s="5"/>
      <c r="I237" s="5"/>
    </row>
    <row r="238" spans="1:9" ht="15" x14ac:dyDescent="0.25">
      <c r="A238" s="5"/>
      <c r="B238" s="5"/>
      <c r="C238" s="5"/>
      <c r="D238" s="10"/>
      <c r="E238" s="10"/>
      <c r="F238" s="5"/>
      <c r="G238" s="5"/>
      <c r="H238" s="5"/>
      <c r="I238" s="5"/>
    </row>
    <row r="239" spans="1:9" ht="15" x14ac:dyDescent="0.25">
      <c r="A239" s="5"/>
      <c r="B239" s="5"/>
      <c r="C239" s="5"/>
      <c r="D239" s="10"/>
      <c r="E239" s="10"/>
      <c r="F239" s="5"/>
      <c r="G239" s="5"/>
      <c r="H239" s="5"/>
      <c r="I239" s="5"/>
    </row>
    <row r="240" spans="1:9" ht="15" x14ac:dyDescent="0.25">
      <c r="A240" s="5"/>
      <c r="B240" s="5"/>
      <c r="C240" s="5"/>
      <c r="D240" s="10"/>
      <c r="E240" s="10"/>
      <c r="F240" s="5"/>
      <c r="G240" s="5"/>
      <c r="H240" s="5"/>
      <c r="I240" s="5"/>
    </row>
    <row r="241" spans="1:9" ht="15" x14ac:dyDescent="0.25">
      <c r="A241" s="5"/>
      <c r="B241" s="5"/>
      <c r="C241" s="5"/>
      <c r="D241" s="10"/>
      <c r="E241" s="10"/>
      <c r="F241" s="5"/>
      <c r="G241" s="5"/>
      <c r="H241" s="5"/>
      <c r="I241" s="5"/>
    </row>
    <row r="242" spans="1:9" ht="15" x14ac:dyDescent="0.25">
      <c r="A242" s="5"/>
      <c r="B242" s="5"/>
      <c r="C242" s="5"/>
      <c r="D242" s="10"/>
      <c r="E242" s="10"/>
      <c r="F242" s="5"/>
      <c r="G242" s="5"/>
      <c r="H242" s="5"/>
      <c r="I242" s="5"/>
    </row>
    <row r="243" spans="1:9" ht="15" x14ac:dyDescent="0.25">
      <c r="A243" s="5"/>
      <c r="B243" s="5"/>
      <c r="C243" s="5"/>
      <c r="D243" s="10"/>
      <c r="E243" s="10"/>
      <c r="F243" s="5"/>
      <c r="G243" s="5"/>
      <c r="H243" s="5"/>
      <c r="I243" s="5"/>
    </row>
    <row r="244" spans="1:9" ht="15" x14ac:dyDescent="0.25">
      <c r="A244" s="5"/>
      <c r="B244" s="5"/>
      <c r="C244" s="5"/>
      <c r="D244" s="10"/>
      <c r="E244" s="10"/>
      <c r="F244" s="5"/>
      <c r="G244" s="5"/>
      <c r="H244" s="5"/>
      <c r="I244" s="5"/>
    </row>
    <row r="245" spans="1:9" ht="15" x14ac:dyDescent="0.25">
      <c r="A245" s="5"/>
      <c r="B245" s="5"/>
      <c r="C245" s="5"/>
      <c r="D245" s="10"/>
      <c r="E245" s="10"/>
      <c r="F245" s="5"/>
      <c r="G245" s="5"/>
      <c r="H245" s="5"/>
      <c r="I245" s="5"/>
    </row>
    <row r="246" spans="1:9" ht="15" x14ac:dyDescent="0.25">
      <c r="A246" s="5"/>
      <c r="B246" s="5"/>
      <c r="C246" s="5"/>
      <c r="D246" s="10"/>
      <c r="E246" s="10"/>
      <c r="F246" s="5"/>
      <c r="G246" s="5"/>
      <c r="H246" s="5"/>
      <c r="I246" s="5"/>
    </row>
    <row r="247" spans="1:9" ht="15" x14ac:dyDescent="0.25">
      <c r="A247" s="5"/>
      <c r="B247" s="5"/>
      <c r="C247" s="5"/>
      <c r="D247" s="10"/>
      <c r="E247" s="10"/>
      <c r="F247" s="5"/>
      <c r="G247" s="5"/>
      <c r="H247" s="5"/>
      <c r="I247" s="5"/>
    </row>
    <row r="248" spans="1:9" ht="15" x14ac:dyDescent="0.25">
      <c r="A248" s="5"/>
      <c r="B248" s="5"/>
      <c r="C248" s="5"/>
      <c r="D248" s="10"/>
      <c r="E248" s="10"/>
      <c r="F248" s="5"/>
      <c r="G248" s="5"/>
      <c r="H248" s="5"/>
      <c r="I248" s="5"/>
    </row>
    <row r="249" spans="1:9" ht="15" x14ac:dyDescent="0.25">
      <c r="A249" s="5"/>
      <c r="B249" s="5"/>
      <c r="C249" s="5"/>
      <c r="D249" s="10"/>
      <c r="E249" s="10"/>
      <c r="F249" s="5"/>
      <c r="G249" s="5"/>
      <c r="H249" s="5"/>
      <c r="I249" s="5"/>
    </row>
    <row r="250" spans="1:9" ht="15" x14ac:dyDescent="0.25">
      <c r="A250" s="5"/>
      <c r="B250" s="5"/>
      <c r="C250" s="5"/>
      <c r="D250" s="10"/>
      <c r="E250" s="10"/>
      <c r="F250" s="5"/>
      <c r="G250" s="5"/>
      <c r="H250" s="5"/>
      <c r="I250" s="5"/>
    </row>
    <row r="251" spans="1:9" ht="15" x14ac:dyDescent="0.25">
      <c r="A251" s="5"/>
      <c r="B251" s="5"/>
      <c r="C251" s="5"/>
      <c r="D251" s="10"/>
      <c r="E251" s="10"/>
      <c r="F251" s="5"/>
      <c r="G251" s="5"/>
      <c r="H251" s="5"/>
      <c r="I251" s="5"/>
    </row>
    <row r="252" spans="1:9" ht="15" x14ac:dyDescent="0.25">
      <c r="A252" s="5"/>
      <c r="B252" s="5"/>
      <c r="C252" s="5"/>
      <c r="D252" s="10"/>
      <c r="E252" s="10"/>
      <c r="F252" s="5"/>
      <c r="G252" s="5"/>
      <c r="H252" s="5"/>
      <c r="I252" s="5"/>
    </row>
    <row r="253" spans="1:9" ht="15" x14ac:dyDescent="0.25">
      <c r="A253" s="5"/>
      <c r="B253" s="5"/>
      <c r="C253" s="5"/>
      <c r="D253" s="10"/>
      <c r="E253" s="10"/>
      <c r="F253" s="5"/>
      <c r="G253" s="5"/>
      <c r="H253" s="5"/>
      <c r="I253" s="5"/>
    </row>
    <row r="254" spans="1:9" ht="15" x14ac:dyDescent="0.25">
      <c r="A254" s="5"/>
      <c r="B254" s="5"/>
      <c r="C254" s="5"/>
      <c r="D254" s="10"/>
      <c r="E254" s="10"/>
      <c r="F254" s="5"/>
      <c r="G254" s="5"/>
      <c r="H254" s="5"/>
      <c r="I254" s="5"/>
    </row>
    <row r="255" spans="1:9" ht="15" x14ac:dyDescent="0.25">
      <c r="A255" s="5"/>
      <c r="B255" s="5"/>
      <c r="C255" s="5"/>
      <c r="D255" s="10"/>
      <c r="E255" s="10"/>
      <c r="F255" s="5"/>
      <c r="G255" s="5"/>
      <c r="H255" s="5"/>
      <c r="I255" s="5"/>
    </row>
    <row r="256" spans="1:9" ht="15" x14ac:dyDescent="0.25">
      <c r="A256" s="5"/>
      <c r="B256" s="5"/>
      <c r="C256" s="5"/>
      <c r="D256" s="10"/>
      <c r="E256" s="10"/>
      <c r="F256" s="5"/>
      <c r="G256" s="5"/>
      <c r="H256" s="5"/>
      <c r="I256" s="5"/>
    </row>
    <row r="257" spans="1:9" ht="15" x14ac:dyDescent="0.25">
      <c r="A257" s="5"/>
      <c r="B257" s="5"/>
      <c r="C257" s="5"/>
      <c r="D257" s="10"/>
      <c r="E257" s="10"/>
      <c r="F257" s="5"/>
      <c r="G257" s="5"/>
      <c r="H257" s="5"/>
      <c r="I257" s="5"/>
    </row>
    <row r="258" spans="1:9" ht="15" x14ac:dyDescent="0.25">
      <c r="A258" s="5"/>
      <c r="B258" s="5"/>
      <c r="C258" s="5"/>
      <c r="D258" s="10"/>
      <c r="E258" s="10"/>
      <c r="F258" s="5"/>
      <c r="G258" s="5"/>
      <c r="H258" s="5"/>
      <c r="I258" s="5"/>
    </row>
    <row r="259" spans="1:9" ht="15" x14ac:dyDescent="0.25">
      <c r="A259" s="5"/>
      <c r="B259" s="5"/>
      <c r="C259" s="5"/>
      <c r="D259" s="10"/>
      <c r="E259" s="10"/>
      <c r="F259" s="5"/>
      <c r="G259" s="5"/>
      <c r="H259" s="5"/>
      <c r="I259" s="5"/>
    </row>
    <row r="260" spans="1:9" ht="15" x14ac:dyDescent="0.25">
      <c r="A260" s="5"/>
      <c r="B260" s="5"/>
      <c r="C260" s="5"/>
      <c r="D260" s="10"/>
      <c r="E260" s="10"/>
      <c r="F260" s="5"/>
      <c r="G260" s="5"/>
      <c r="H260" s="5"/>
      <c r="I260" s="5"/>
    </row>
    <row r="261" spans="1:9" ht="15" x14ac:dyDescent="0.25">
      <c r="A261" s="5"/>
      <c r="B261" s="5"/>
      <c r="C261" s="5"/>
      <c r="D261" s="10"/>
      <c r="E261" s="10"/>
      <c r="F261" s="5"/>
      <c r="G261" s="5"/>
      <c r="H261" s="5"/>
      <c r="I261" s="5"/>
    </row>
    <row r="262" spans="1:9" ht="15" x14ac:dyDescent="0.25">
      <c r="A262" s="5"/>
      <c r="B262" s="5"/>
      <c r="C262" s="5"/>
      <c r="D262" s="10"/>
      <c r="E262" s="10"/>
      <c r="F262" s="5"/>
      <c r="G262" s="5"/>
      <c r="H262" s="5"/>
      <c r="I262" s="5"/>
    </row>
    <row r="263" spans="1:9" ht="15" x14ac:dyDescent="0.25">
      <c r="A263" s="5"/>
      <c r="B263" s="5"/>
      <c r="C263" s="5"/>
      <c r="D263" s="10"/>
      <c r="E263" s="10"/>
      <c r="F263" s="5"/>
      <c r="G263" s="5"/>
      <c r="H263" s="5"/>
      <c r="I263" s="5"/>
    </row>
    <row r="264" spans="1:9" ht="15" x14ac:dyDescent="0.25">
      <c r="A264" s="5"/>
      <c r="B264" s="5"/>
      <c r="C264" s="5"/>
      <c r="D264" s="10"/>
      <c r="E264" s="10"/>
      <c r="F264" s="5"/>
      <c r="G264" s="5"/>
      <c r="H264" s="5"/>
      <c r="I264" s="5"/>
    </row>
    <row r="265" spans="1:9" ht="15" x14ac:dyDescent="0.25">
      <c r="A265" s="5"/>
      <c r="B265" s="5"/>
      <c r="C265" s="5"/>
      <c r="D265" s="10"/>
      <c r="E265" s="10"/>
      <c r="F265" s="5"/>
      <c r="G265" s="5"/>
      <c r="H265" s="5"/>
      <c r="I265" s="5"/>
    </row>
    <row r="266" spans="1:9" ht="15" x14ac:dyDescent="0.25">
      <c r="A266" s="5"/>
      <c r="B266" s="5"/>
      <c r="C266" s="5"/>
      <c r="D266" s="10"/>
      <c r="E266" s="10"/>
      <c r="F266" s="5"/>
      <c r="G266" s="5"/>
      <c r="H266" s="5"/>
      <c r="I266" s="5"/>
    </row>
    <row r="267" spans="1:9" ht="15" x14ac:dyDescent="0.25">
      <c r="A267" s="5"/>
      <c r="B267" s="5"/>
      <c r="C267" s="5"/>
      <c r="D267" s="10"/>
      <c r="E267" s="10"/>
      <c r="F267" s="5"/>
      <c r="G267" s="5"/>
      <c r="H267" s="5"/>
      <c r="I267" s="5"/>
    </row>
    <row r="268" spans="1:9" ht="15" x14ac:dyDescent="0.25">
      <c r="A268" s="5"/>
      <c r="B268" s="5"/>
      <c r="C268" s="5"/>
      <c r="D268" s="10"/>
      <c r="E268" s="10"/>
      <c r="F268" s="5"/>
      <c r="G268" s="5"/>
      <c r="H268" s="5"/>
      <c r="I268" s="5"/>
    </row>
    <row r="269" spans="1:9" ht="15" x14ac:dyDescent="0.25">
      <c r="A269" s="5"/>
      <c r="B269" s="5"/>
      <c r="C269" s="5"/>
      <c r="D269" s="10"/>
      <c r="E269" s="10"/>
      <c r="F269" s="5"/>
      <c r="G269" s="5"/>
      <c r="H269" s="5"/>
      <c r="I269" s="5"/>
    </row>
    <row r="270" spans="1:9" ht="15" x14ac:dyDescent="0.25">
      <c r="A270" s="5"/>
      <c r="B270" s="5"/>
      <c r="C270" s="5"/>
      <c r="D270" s="10"/>
      <c r="E270" s="10"/>
      <c r="F270" s="5"/>
      <c r="G270" s="5"/>
      <c r="H270" s="5"/>
      <c r="I270" s="5"/>
    </row>
    <row r="271" spans="1:9" ht="15" x14ac:dyDescent="0.25">
      <c r="A271" s="5"/>
      <c r="B271" s="5"/>
      <c r="C271" s="5"/>
      <c r="D271" s="10"/>
      <c r="E271" s="10"/>
      <c r="F271" s="5"/>
      <c r="G271" s="5"/>
      <c r="H271" s="5"/>
      <c r="I271" s="5"/>
    </row>
    <row r="272" spans="1:9" ht="15" x14ac:dyDescent="0.25">
      <c r="A272" s="5"/>
      <c r="B272" s="5"/>
      <c r="C272" s="5"/>
      <c r="D272" s="10"/>
      <c r="E272" s="10"/>
      <c r="F272" s="5"/>
      <c r="G272" s="5"/>
      <c r="H272" s="5"/>
      <c r="I272" s="5"/>
    </row>
    <row r="273" spans="1:9" ht="15" x14ac:dyDescent="0.25">
      <c r="A273" s="5"/>
      <c r="B273" s="5"/>
      <c r="C273" s="5"/>
      <c r="D273" s="10"/>
      <c r="E273" s="10"/>
      <c r="F273" s="5"/>
      <c r="G273" s="5"/>
      <c r="H273" s="5"/>
      <c r="I273" s="5"/>
    </row>
    <row r="274" spans="1:9" ht="15" x14ac:dyDescent="0.25">
      <c r="A274" s="5"/>
      <c r="B274" s="5"/>
      <c r="C274" s="5"/>
      <c r="D274" s="10"/>
      <c r="E274" s="10"/>
      <c r="F274" s="5"/>
      <c r="G274" s="5"/>
      <c r="H274" s="5"/>
      <c r="I274" s="5"/>
    </row>
    <row r="275" spans="1:9" ht="15" x14ac:dyDescent="0.25">
      <c r="A275" s="5"/>
      <c r="B275" s="5"/>
      <c r="C275" s="5"/>
      <c r="D275" s="10"/>
      <c r="E275" s="10"/>
      <c r="F275" s="5"/>
      <c r="G275" s="5"/>
      <c r="H275" s="5"/>
      <c r="I275" s="5"/>
    </row>
    <row r="276" spans="1:9" ht="15" x14ac:dyDescent="0.25">
      <c r="A276" s="5"/>
      <c r="B276" s="5"/>
      <c r="C276" s="5"/>
      <c r="D276" s="10"/>
      <c r="E276" s="10"/>
      <c r="F276" s="5"/>
      <c r="G276" s="5"/>
      <c r="H276" s="5"/>
      <c r="I276" s="5"/>
    </row>
    <row r="277" spans="1:9" ht="15" x14ac:dyDescent="0.25">
      <c r="A277" s="5"/>
      <c r="B277" s="5"/>
      <c r="C277" s="5"/>
      <c r="D277" s="10"/>
      <c r="E277" s="10"/>
      <c r="F277" s="5"/>
      <c r="G277" s="5"/>
      <c r="H277" s="5"/>
      <c r="I277" s="5"/>
    </row>
    <row r="278" spans="1:9" ht="15" x14ac:dyDescent="0.25">
      <c r="A278" s="5"/>
      <c r="B278" s="5"/>
      <c r="C278" s="5"/>
      <c r="D278" s="10"/>
      <c r="E278" s="10"/>
      <c r="F278" s="5"/>
      <c r="G278" s="5"/>
      <c r="H278" s="5"/>
      <c r="I278" s="5"/>
    </row>
    <row r="279" spans="1:9" ht="15" x14ac:dyDescent="0.25">
      <c r="A279" s="5"/>
      <c r="B279" s="5"/>
      <c r="C279" s="5"/>
      <c r="D279" s="10"/>
      <c r="E279" s="10"/>
      <c r="F279" s="5"/>
      <c r="G279" s="5"/>
      <c r="H279" s="5"/>
      <c r="I279" s="5"/>
    </row>
    <row r="280" spans="1:9" ht="15" x14ac:dyDescent="0.25">
      <c r="A280" s="5"/>
      <c r="B280" s="5"/>
      <c r="C280" s="5"/>
      <c r="D280" s="10"/>
      <c r="E280" s="10"/>
      <c r="F280" s="5"/>
      <c r="G280" s="5"/>
      <c r="H280" s="5"/>
      <c r="I280" s="5"/>
    </row>
    <row r="281" spans="1:9" ht="15" x14ac:dyDescent="0.25">
      <c r="A281" s="5"/>
      <c r="B281" s="5"/>
      <c r="C281" s="5"/>
      <c r="D281" s="10"/>
      <c r="E281" s="10"/>
      <c r="F281" s="5"/>
      <c r="G281" s="5"/>
      <c r="H281" s="5"/>
      <c r="I281" s="5"/>
    </row>
    <row r="282" spans="1:9" ht="15" x14ac:dyDescent="0.25">
      <c r="B282" s="5"/>
      <c r="C282" s="5"/>
      <c r="D282" s="10"/>
      <c r="E282" s="10"/>
      <c r="F282" s="5"/>
      <c r="G282" s="5"/>
      <c r="H282" s="5"/>
      <c r="I282" s="5"/>
    </row>
    <row r="283" spans="1:9" ht="15" x14ac:dyDescent="0.25">
      <c r="B283" s="5"/>
      <c r="C283" s="5"/>
      <c r="D283" s="10"/>
      <c r="E283" s="10"/>
      <c r="F283" s="5"/>
      <c r="G283" s="5"/>
      <c r="H283" s="5"/>
      <c r="I283" s="5"/>
    </row>
    <row r="284" spans="1:9" ht="15" x14ac:dyDescent="0.25">
      <c r="B284" s="5"/>
      <c r="C284" s="5"/>
      <c r="D284" s="10"/>
      <c r="E284" s="10"/>
      <c r="F284" s="5"/>
      <c r="G284" s="5"/>
      <c r="H284" s="5"/>
      <c r="I284" s="5"/>
    </row>
    <row r="285" spans="1:9" ht="15" x14ac:dyDescent="0.25">
      <c r="B285" s="5"/>
      <c r="C285" s="5"/>
      <c r="D285" s="10"/>
      <c r="E285" s="10"/>
      <c r="F285" s="5"/>
      <c r="G285" s="5"/>
      <c r="H285" s="5"/>
      <c r="I285" s="5"/>
    </row>
    <row r="286" spans="1:9" ht="15" x14ac:dyDescent="0.25">
      <c r="B286" s="5"/>
      <c r="C286" s="5"/>
      <c r="D286" s="10"/>
      <c r="E286" s="10"/>
      <c r="F286" s="5"/>
      <c r="G286" s="5"/>
      <c r="H286" s="5"/>
      <c r="I286" s="5"/>
    </row>
    <row r="287" spans="1:9" ht="15" x14ac:dyDescent="0.25">
      <c r="B287" s="5"/>
      <c r="C287" s="5"/>
      <c r="D287" s="10"/>
      <c r="E287" s="10"/>
      <c r="F287" s="5"/>
      <c r="G287" s="5"/>
      <c r="H287" s="5"/>
      <c r="I287" s="5"/>
    </row>
    <row r="288" spans="1:9" ht="15" x14ac:dyDescent="0.25">
      <c r="B288" s="5"/>
      <c r="C288" s="5"/>
      <c r="D288" s="10"/>
      <c r="E288" s="10"/>
      <c r="F288" s="5"/>
      <c r="G288" s="5"/>
      <c r="H288" s="5"/>
      <c r="I288" s="5"/>
    </row>
    <row r="289" spans="2:9" ht="15" x14ac:dyDescent="0.25">
      <c r="B289" s="5"/>
      <c r="C289" s="5"/>
      <c r="D289" s="10"/>
      <c r="E289" s="10"/>
      <c r="F289" s="5"/>
      <c r="G289" s="5"/>
      <c r="H289" s="5"/>
      <c r="I289" s="5"/>
    </row>
    <row r="290" spans="2:9" ht="15" x14ac:dyDescent="0.25">
      <c r="B290" s="5"/>
      <c r="C290" s="5"/>
      <c r="D290" s="10"/>
      <c r="E290" s="10"/>
      <c r="F290" s="5"/>
      <c r="G290" s="5"/>
      <c r="H290" s="5"/>
      <c r="I290" s="5"/>
    </row>
    <row r="291" spans="2:9" ht="15" x14ac:dyDescent="0.25">
      <c r="B291" s="5"/>
      <c r="C291" s="5"/>
      <c r="D291" s="10"/>
      <c r="E291" s="10"/>
      <c r="F291" s="5"/>
      <c r="G291" s="5"/>
      <c r="H291" s="5"/>
      <c r="I291" s="5"/>
    </row>
    <row r="292" spans="2:9" ht="15" x14ac:dyDescent="0.25">
      <c r="B292" s="5"/>
      <c r="C292" s="5"/>
      <c r="D292" s="10"/>
      <c r="E292" s="10"/>
      <c r="F292" s="5"/>
      <c r="G292" s="5"/>
      <c r="H292" s="5"/>
      <c r="I292" s="5"/>
    </row>
    <row r="293" spans="2:9" ht="15" x14ac:dyDescent="0.25">
      <c r="B293" s="5"/>
      <c r="C293" s="5"/>
      <c r="D293" s="10"/>
      <c r="E293" s="10"/>
      <c r="F293" s="5"/>
      <c r="G293" s="5"/>
      <c r="H293" s="5"/>
      <c r="I293" s="5"/>
    </row>
    <row r="294" spans="2:9" ht="15" x14ac:dyDescent="0.25">
      <c r="B294" s="5"/>
      <c r="C294" s="5"/>
      <c r="D294" s="10"/>
      <c r="E294" s="10"/>
      <c r="F294" s="5"/>
      <c r="G294" s="5"/>
      <c r="H294" s="5"/>
      <c r="I294" s="5"/>
    </row>
    <row r="295" spans="2:9" ht="15" x14ac:dyDescent="0.25">
      <c r="B295" s="5"/>
      <c r="C295" s="5"/>
      <c r="D295" s="10"/>
      <c r="E295" s="10"/>
      <c r="F295" s="5"/>
      <c r="G295" s="5"/>
      <c r="H295" s="5"/>
      <c r="I295" s="5"/>
    </row>
    <row r="296" spans="2:9" ht="15" x14ac:dyDescent="0.25">
      <c r="B296" s="5"/>
      <c r="C296" s="5"/>
      <c r="D296" s="10"/>
      <c r="E296" s="10"/>
      <c r="F296" s="5"/>
      <c r="G296" s="5"/>
      <c r="H296" s="5"/>
      <c r="I296" s="5"/>
    </row>
    <row r="297" spans="2:9" ht="15" x14ac:dyDescent="0.25">
      <c r="B297" s="5"/>
      <c r="C297" s="5"/>
      <c r="D297" s="10"/>
      <c r="E297" s="10"/>
      <c r="F297" s="5"/>
      <c r="G297" s="5"/>
      <c r="H297" s="5"/>
      <c r="I297" s="5"/>
    </row>
    <row r="298" spans="2:9" ht="15" x14ac:dyDescent="0.25">
      <c r="B298" s="5"/>
      <c r="C298" s="5"/>
      <c r="D298" s="10"/>
      <c r="E298" s="10"/>
      <c r="F298" s="5"/>
      <c r="G298" s="5"/>
      <c r="H298" s="5"/>
      <c r="I298" s="5"/>
    </row>
    <row r="299" spans="2:9" ht="15" x14ac:dyDescent="0.25">
      <c r="B299" s="5"/>
      <c r="C299" s="5"/>
      <c r="D299" s="10"/>
      <c r="E299" s="10"/>
      <c r="F299" s="5"/>
      <c r="G299" s="5"/>
      <c r="H299" s="5"/>
      <c r="I299" s="5"/>
    </row>
    <row r="300" spans="2:9" ht="15" x14ac:dyDescent="0.25">
      <c r="B300" s="5"/>
      <c r="C300" s="5"/>
      <c r="D300" s="10"/>
      <c r="E300" s="10"/>
      <c r="F300" s="5"/>
      <c r="G300" s="5"/>
      <c r="H300" s="5"/>
      <c r="I300" s="5"/>
    </row>
    <row r="301" spans="2:9" ht="15" x14ac:dyDescent="0.25">
      <c r="B301" s="5"/>
      <c r="C301" s="5"/>
      <c r="D301" s="10"/>
      <c r="E301" s="10"/>
      <c r="F301" s="5"/>
      <c r="G301" s="5"/>
      <c r="H301" s="5"/>
      <c r="I301" s="5"/>
    </row>
    <row r="302" spans="2:9" ht="15" x14ac:dyDescent="0.25">
      <c r="B302" s="5"/>
      <c r="C302" s="5"/>
      <c r="D302" s="10"/>
      <c r="E302" s="10"/>
      <c r="F302" s="5"/>
      <c r="G302" s="5"/>
      <c r="H302" s="5"/>
      <c r="I302" s="5"/>
    </row>
    <row r="303" spans="2:9" ht="15" x14ac:dyDescent="0.25">
      <c r="B303" s="5"/>
      <c r="C303" s="5"/>
      <c r="D303" s="10"/>
      <c r="E303" s="10"/>
      <c r="F303" s="5"/>
      <c r="G303" s="5"/>
      <c r="H303" s="5"/>
      <c r="I303" s="5"/>
    </row>
    <row r="304" spans="2:9" ht="15" x14ac:dyDescent="0.25">
      <c r="B304" s="5"/>
      <c r="C304" s="5"/>
      <c r="D304" s="10"/>
      <c r="E304" s="10"/>
      <c r="F304" s="5"/>
      <c r="G304" s="5"/>
      <c r="H304" s="5"/>
      <c r="I304" s="5"/>
    </row>
    <row r="305" spans="2:9" ht="15" x14ac:dyDescent="0.25">
      <c r="B305" s="5"/>
      <c r="C305" s="5"/>
      <c r="D305" s="10"/>
      <c r="E305" s="10"/>
      <c r="F305" s="5"/>
      <c r="G305" s="5"/>
      <c r="H305" s="5"/>
      <c r="I305" s="5"/>
    </row>
    <row r="306" spans="2:9" ht="15" x14ac:dyDescent="0.25">
      <c r="B306" s="5"/>
      <c r="C306" s="5"/>
      <c r="D306" s="10"/>
      <c r="E306" s="10"/>
      <c r="F306" s="5"/>
      <c r="G306" s="5"/>
      <c r="H306" s="5"/>
      <c r="I306" s="5"/>
    </row>
    <row r="307" spans="2:9" ht="15" x14ac:dyDescent="0.25">
      <c r="B307" s="5"/>
      <c r="C307" s="5"/>
      <c r="D307" s="10"/>
      <c r="E307" s="10"/>
      <c r="F307" s="5"/>
      <c r="G307" s="5"/>
      <c r="H307" s="5"/>
      <c r="I307" s="5"/>
    </row>
    <row r="308" spans="2:9" ht="15" x14ac:dyDescent="0.25">
      <c r="B308" s="5"/>
      <c r="C308" s="5"/>
      <c r="D308" s="10"/>
      <c r="E308" s="10"/>
      <c r="F308" s="5"/>
      <c r="G308" s="5"/>
      <c r="H308" s="5"/>
      <c r="I308" s="5"/>
    </row>
    <row r="309" spans="2:9" ht="15" x14ac:dyDescent="0.25">
      <c r="B309" s="5"/>
      <c r="C309" s="5"/>
      <c r="D309" s="10"/>
      <c r="E309" s="10"/>
      <c r="F309" s="5"/>
      <c r="G309" s="5"/>
      <c r="H309" s="5"/>
      <c r="I309" s="5"/>
    </row>
    <row r="310" spans="2:9" ht="15" x14ac:dyDescent="0.25">
      <c r="B310" s="5"/>
      <c r="C310" s="5"/>
      <c r="D310" s="10"/>
      <c r="E310" s="10"/>
      <c r="F310" s="5"/>
      <c r="G310" s="5"/>
      <c r="H310" s="5"/>
      <c r="I310" s="5"/>
    </row>
    <row r="311" spans="2:9" ht="15" x14ac:dyDescent="0.25">
      <c r="B311" s="5"/>
      <c r="C311" s="5"/>
      <c r="D311" s="10"/>
      <c r="E311" s="10"/>
      <c r="F311" s="5"/>
      <c r="G311" s="5"/>
      <c r="H311" s="5"/>
      <c r="I311" s="5"/>
    </row>
    <row r="312" spans="2:9" ht="15" x14ac:dyDescent="0.25">
      <c r="B312" s="5"/>
      <c r="C312" s="5"/>
      <c r="D312" s="10"/>
      <c r="E312" s="10"/>
      <c r="F312" s="5"/>
      <c r="G312" s="5"/>
      <c r="H312" s="5"/>
      <c r="I312" s="5"/>
    </row>
    <row r="313" spans="2:9" ht="15" x14ac:dyDescent="0.25">
      <c r="B313" s="5"/>
      <c r="C313" s="5"/>
      <c r="D313" s="10"/>
      <c r="E313" s="10"/>
      <c r="F313" s="5"/>
      <c r="G313" s="5"/>
      <c r="H313" s="5"/>
      <c r="I313" s="5"/>
    </row>
    <row r="314" spans="2:9" ht="15" x14ac:dyDescent="0.25">
      <c r="B314" s="5"/>
      <c r="C314" s="5"/>
      <c r="D314" s="10"/>
      <c r="E314" s="10"/>
      <c r="F314" s="5"/>
      <c r="G314" s="5"/>
      <c r="H314" s="5"/>
      <c r="I314" s="5"/>
    </row>
    <row r="315" spans="2:9" ht="15" x14ac:dyDescent="0.25">
      <c r="B315" s="5"/>
      <c r="C315" s="5"/>
      <c r="D315" s="10"/>
      <c r="E315" s="10"/>
      <c r="F315" s="5"/>
      <c r="G315" s="5"/>
      <c r="H315" s="5"/>
      <c r="I315" s="5"/>
    </row>
    <row r="316" spans="2:9" ht="15" x14ac:dyDescent="0.25">
      <c r="B316" s="5"/>
      <c r="C316" s="5"/>
      <c r="D316" s="10"/>
      <c r="E316" s="10"/>
      <c r="F316" s="5"/>
      <c r="G316" s="5"/>
      <c r="H316" s="5"/>
      <c r="I316" s="5"/>
    </row>
    <row r="317" spans="2:9" ht="15" x14ac:dyDescent="0.25">
      <c r="B317" s="5"/>
      <c r="C317" s="5"/>
      <c r="D317" s="10"/>
      <c r="E317" s="10"/>
      <c r="F317" s="5"/>
      <c r="G317" s="5"/>
      <c r="H317" s="5"/>
      <c r="I317" s="5"/>
    </row>
    <row r="318" spans="2:9" ht="15" x14ac:dyDescent="0.25">
      <c r="B318" s="5"/>
      <c r="C318" s="5"/>
      <c r="D318" s="10"/>
      <c r="E318" s="10"/>
      <c r="F318" s="5"/>
      <c r="G318" s="5"/>
      <c r="H318" s="5"/>
      <c r="I318" s="5"/>
    </row>
    <row r="319" spans="2:9" ht="15" x14ac:dyDescent="0.25">
      <c r="B319" s="5"/>
      <c r="C319" s="5"/>
      <c r="D319" s="10"/>
      <c r="E319" s="10"/>
      <c r="F319" s="5"/>
      <c r="G319" s="5"/>
      <c r="H319" s="5"/>
      <c r="I319" s="5"/>
    </row>
    <row r="320" spans="2:9" ht="15" x14ac:dyDescent="0.25">
      <c r="B320" s="5"/>
      <c r="C320" s="5"/>
      <c r="D320" s="10"/>
      <c r="E320" s="10"/>
      <c r="F320" s="5"/>
      <c r="G320" s="5"/>
      <c r="H320" s="5"/>
      <c r="I320" s="5"/>
    </row>
    <row r="321" spans="2:9" ht="15" x14ac:dyDescent="0.25">
      <c r="B321" s="5"/>
      <c r="C321" s="5"/>
      <c r="D321" s="10"/>
      <c r="E321" s="10"/>
      <c r="F321" s="5"/>
      <c r="G321" s="5"/>
      <c r="H321" s="5"/>
      <c r="I321" s="5"/>
    </row>
    <row r="322" spans="2:9" ht="15" x14ac:dyDescent="0.25">
      <c r="B322" s="5"/>
      <c r="C322" s="5"/>
      <c r="D322" s="10"/>
      <c r="E322" s="10"/>
      <c r="F322" s="5"/>
      <c r="G322" s="5"/>
      <c r="H322" s="5"/>
      <c r="I322" s="5"/>
    </row>
    <row r="323" spans="2:9" ht="15" x14ac:dyDescent="0.25">
      <c r="B323" s="5"/>
      <c r="C323" s="5"/>
      <c r="D323" s="10"/>
      <c r="E323" s="10"/>
      <c r="F323" s="5"/>
      <c r="G323" s="5"/>
      <c r="H323" s="5"/>
      <c r="I323" s="5"/>
    </row>
    <row r="324" spans="2:9" ht="15" x14ac:dyDescent="0.25">
      <c r="B324" s="5"/>
      <c r="C324" s="5"/>
      <c r="D324" s="10"/>
      <c r="E324" s="10"/>
      <c r="F324" s="5"/>
      <c r="G324" s="5"/>
      <c r="H324" s="5"/>
      <c r="I324" s="5"/>
    </row>
    <row r="325" spans="2:9" ht="15" x14ac:dyDescent="0.25">
      <c r="B325" s="5"/>
      <c r="C325" s="5"/>
      <c r="D325" s="10"/>
      <c r="E325" s="10"/>
      <c r="F325" s="5"/>
      <c r="G325" s="5"/>
      <c r="H325" s="5"/>
      <c r="I325" s="5"/>
    </row>
    <row r="326" spans="2:9" ht="15" x14ac:dyDescent="0.25">
      <c r="B326" s="5"/>
      <c r="C326" s="5"/>
      <c r="D326" s="10"/>
      <c r="E326" s="10"/>
      <c r="F326" s="5"/>
      <c r="G326" s="5"/>
      <c r="H326" s="5"/>
      <c r="I326" s="5"/>
    </row>
    <row r="327" spans="2:9" ht="15" x14ac:dyDescent="0.25">
      <c r="B327" s="5"/>
      <c r="C327" s="5"/>
      <c r="D327" s="10"/>
      <c r="E327" s="10"/>
      <c r="F327" s="5"/>
      <c r="G327" s="5"/>
      <c r="H327" s="5"/>
      <c r="I327" s="5"/>
    </row>
    <row r="328" spans="2:9" ht="15" x14ac:dyDescent="0.25">
      <c r="B328" s="5"/>
      <c r="C328" s="5"/>
      <c r="D328" s="10"/>
      <c r="E328" s="10"/>
      <c r="F328" s="5"/>
      <c r="G328" s="5"/>
      <c r="H328" s="5"/>
      <c r="I328" s="5"/>
    </row>
    <row r="329" spans="2:9" ht="15" x14ac:dyDescent="0.25">
      <c r="B329" s="5"/>
      <c r="C329" s="5"/>
      <c r="D329" s="10"/>
      <c r="E329" s="10"/>
      <c r="F329" s="5"/>
      <c r="G329" s="5"/>
      <c r="H329" s="5"/>
      <c r="I329" s="5"/>
    </row>
    <row r="330" spans="2:9" ht="15" x14ac:dyDescent="0.25">
      <c r="B330" s="5"/>
      <c r="C330" s="5"/>
      <c r="D330" s="10"/>
      <c r="E330" s="10"/>
      <c r="F330" s="5"/>
      <c r="G330" s="5"/>
      <c r="H330" s="5"/>
      <c r="I330" s="5"/>
    </row>
    <row r="331" spans="2:9" ht="15" x14ac:dyDescent="0.25">
      <c r="B331" s="5"/>
      <c r="C331" s="5"/>
      <c r="D331" s="5"/>
      <c r="E331" s="5"/>
      <c r="F331" s="5"/>
      <c r="G331" s="5"/>
      <c r="H331" s="5"/>
      <c r="I331" s="5"/>
    </row>
    <row r="332" spans="2:9" ht="15" x14ac:dyDescent="0.25">
      <c r="B332" s="5"/>
      <c r="C332" s="5"/>
      <c r="D332" s="5"/>
      <c r="E332" s="5"/>
      <c r="F332" s="5"/>
      <c r="G332" s="5"/>
      <c r="H332" s="5"/>
      <c r="I332" s="5"/>
    </row>
    <row r="333" spans="2:9" ht="15" x14ac:dyDescent="0.25">
      <c r="B333" s="5"/>
      <c r="C333" s="5"/>
      <c r="D333" s="5"/>
      <c r="E333" s="5"/>
      <c r="F333" s="5"/>
      <c r="G333" s="5"/>
      <c r="H333" s="5"/>
      <c r="I333" s="5"/>
    </row>
    <row r="334" spans="2:9" ht="15" x14ac:dyDescent="0.25">
      <c r="B334" s="5"/>
      <c r="C334" s="5"/>
      <c r="D334" s="5"/>
      <c r="E334" s="5"/>
      <c r="F334" s="5"/>
      <c r="G334" s="5"/>
      <c r="H334" s="5"/>
      <c r="I334" s="5"/>
    </row>
    <row r="335" spans="2:9" ht="15" x14ac:dyDescent="0.25">
      <c r="B335" s="5"/>
      <c r="C335" s="5"/>
      <c r="D335" s="5"/>
      <c r="E335" s="5"/>
      <c r="F335" s="5"/>
      <c r="G335" s="5"/>
      <c r="H335" s="5"/>
      <c r="I335" s="5"/>
    </row>
    <row r="336" spans="2:9" ht="15" x14ac:dyDescent="0.25">
      <c r="B336" s="5"/>
      <c r="C336" s="5"/>
      <c r="D336" s="5"/>
      <c r="E336" s="5"/>
      <c r="F336" s="5"/>
      <c r="G336" s="5"/>
      <c r="H336" s="5"/>
      <c r="I336" s="5"/>
    </row>
    <row r="337" spans="2:9" ht="15" x14ac:dyDescent="0.25">
      <c r="B337" s="5"/>
      <c r="C337" s="5"/>
      <c r="D337" s="5"/>
      <c r="E337" s="5"/>
      <c r="F337" s="5"/>
      <c r="G337" s="5"/>
      <c r="H337" s="5"/>
      <c r="I337" s="5"/>
    </row>
    <row r="338" spans="2:9" ht="15" x14ac:dyDescent="0.25">
      <c r="B338" s="5"/>
      <c r="C338" s="5"/>
      <c r="D338" s="5"/>
      <c r="E338" s="5"/>
      <c r="F338" s="5"/>
      <c r="G338" s="5"/>
      <c r="H338" s="5"/>
      <c r="I338" s="5"/>
    </row>
    <row r="339" spans="2:9" ht="15" x14ac:dyDescent="0.25">
      <c r="B339" s="5"/>
      <c r="C339" s="5"/>
      <c r="D339" s="5"/>
      <c r="E339" s="5"/>
      <c r="F339" s="5"/>
      <c r="G339" s="5"/>
      <c r="H339" s="5"/>
      <c r="I339" s="5"/>
    </row>
    <row r="340" spans="2:9" ht="15" x14ac:dyDescent="0.25">
      <c r="B340" s="5"/>
      <c r="C340" s="5"/>
      <c r="D340" s="5"/>
      <c r="E340" s="5"/>
      <c r="F340" s="5"/>
      <c r="G340" s="5"/>
      <c r="H340" s="5"/>
      <c r="I340" s="5"/>
    </row>
    <row r="341" spans="2:9" ht="15" x14ac:dyDescent="0.25">
      <c r="B341" s="5"/>
      <c r="C341" s="5"/>
      <c r="D341" s="5"/>
      <c r="E341" s="5"/>
      <c r="F341" s="5"/>
      <c r="G341" s="5"/>
      <c r="H341" s="5"/>
      <c r="I341" s="5"/>
    </row>
    <row r="342" spans="2:9" ht="15" x14ac:dyDescent="0.25">
      <c r="B342" s="5"/>
      <c r="C342" s="5"/>
      <c r="D342" s="5"/>
      <c r="E342" s="5"/>
      <c r="F342" s="5"/>
      <c r="G342" s="5"/>
      <c r="H342" s="5"/>
      <c r="I342" s="5"/>
    </row>
    <row r="343" spans="2:9" ht="15" x14ac:dyDescent="0.25">
      <c r="B343" s="5"/>
      <c r="C343" s="5"/>
      <c r="D343" s="5"/>
      <c r="E343" s="5"/>
      <c r="F343" s="5"/>
      <c r="G343" s="5"/>
      <c r="H343" s="5"/>
      <c r="I343" s="5"/>
    </row>
    <row r="344" spans="2:9" ht="15" x14ac:dyDescent="0.25">
      <c r="B344" s="5"/>
      <c r="C344" s="5"/>
      <c r="D344" s="5"/>
      <c r="E344" s="5"/>
      <c r="F344" s="5"/>
      <c r="G344" s="5"/>
      <c r="H344" s="5"/>
      <c r="I344" s="5"/>
    </row>
    <row r="345" spans="2:9" ht="15" x14ac:dyDescent="0.25">
      <c r="B345" s="5"/>
      <c r="C345" s="5"/>
      <c r="D345" s="5"/>
      <c r="E345" s="5"/>
      <c r="F345" s="5"/>
      <c r="G345" s="5"/>
      <c r="H345" s="5"/>
      <c r="I345" s="5"/>
    </row>
    <row r="346" spans="2:9" ht="15" x14ac:dyDescent="0.25">
      <c r="B346" s="5"/>
      <c r="C346" s="5"/>
      <c r="D346" s="5"/>
      <c r="E346" s="5"/>
      <c r="F346" s="5"/>
      <c r="G346" s="5"/>
      <c r="H346" s="5"/>
      <c r="I346" s="5"/>
    </row>
    <row r="347" spans="2:9" ht="15" x14ac:dyDescent="0.25">
      <c r="B347" s="5"/>
      <c r="C347" s="5"/>
      <c r="D347" s="5"/>
      <c r="E347" s="5"/>
      <c r="F347" s="5"/>
      <c r="G347" s="5"/>
      <c r="H347" s="5"/>
      <c r="I347" s="5"/>
    </row>
    <row r="348" spans="2:9" ht="15" x14ac:dyDescent="0.25">
      <c r="B348" s="5"/>
      <c r="C348" s="5"/>
      <c r="D348" s="5"/>
      <c r="E348" s="5"/>
      <c r="F348" s="5"/>
      <c r="G348" s="5"/>
      <c r="H348" s="5"/>
      <c r="I348" s="5"/>
    </row>
    <row r="349" spans="2:9" ht="15" x14ac:dyDescent="0.25">
      <c r="B349" s="5"/>
      <c r="C349" s="5"/>
      <c r="D349" s="5"/>
      <c r="E349" s="5"/>
      <c r="F349" s="5"/>
      <c r="G349" s="5"/>
      <c r="H349" s="5"/>
      <c r="I349" s="5"/>
    </row>
    <row r="350" spans="2:9" ht="15" x14ac:dyDescent="0.25">
      <c r="B350" s="5"/>
      <c r="C350" s="5"/>
      <c r="D350" s="5"/>
      <c r="E350" s="5"/>
      <c r="F350" s="5"/>
      <c r="G350" s="5"/>
      <c r="H350" s="5"/>
      <c r="I350" s="5"/>
    </row>
    <row r="351" spans="2:9" ht="15" x14ac:dyDescent="0.25">
      <c r="B351" s="5"/>
      <c r="C351" s="5"/>
      <c r="D351" s="5"/>
      <c r="E351" s="5"/>
      <c r="F351" s="5"/>
      <c r="G351" s="5"/>
      <c r="H351" s="5"/>
      <c r="I351" s="5"/>
    </row>
    <row r="352" spans="2:9" ht="15" x14ac:dyDescent="0.25">
      <c r="B352" s="5"/>
      <c r="C352" s="5"/>
      <c r="D352" s="5"/>
      <c r="E352" s="5"/>
      <c r="F352" s="5"/>
      <c r="G352" s="5"/>
      <c r="H352" s="5"/>
      <c r="I352" s="5"/>
    </row>
    <row r="353" spans="2:9" ht="15" x14ac:dyDescent="0.25">
      <c r="B353" s="5"/>
      <c r="C353" s="5"/>
      <c r="D353" s="5"/>
      <c r="E353" s="5"/>
      <c r="F353" s="5"/>
      <c r="G353" s="5"/>
      <c r="H353" s="5"/>
      <c r="I353" s="5"/>
    </row>
    <row r="354" spans="2:9" ht="15" x14ac:dyDescent="0.25">
      <c r="B354" s="5"/>
      <c r="C354" s="5"/>
      <c r="D354" s="5"/>
      <c r="E354" s="5"/>
      <c r="F354" s="5"/>
      <c r="G354" s="5"/>
      <c r="H354" s="5"/>
      <c r="I354" s="5"/>
    </row>
    <row r="355" spans="2:9" ht="15" x14ac:dyDescent="0.25">
      <c r="B355" s="5"/>
      <c r="C355" s="5"/>
      <c r="D355" s="5"/>
      <c r="E355" s="5"/>
      <c r="F355" s="5"/>
      <c r="G355" s="5"/>
      <c r="H355" s="5"/>
      <c r="I355" s="5"/>
    </row>
    <row r="356" spans="2:9" ht="15" x14ac:dyDescent="0.25">
      <c r="B356" s="5"/>
      <c r="C356" s="5"/>
      <c r="D356" s="5"/>
      <c r="E356" s="5"/>
      <c r="F356" s="5"/>
      <c r="G356" s="5"/>
      <c r="H356" s="5"/>
      <c r="I356" s="5"/>
    </row>
    <row r="357" spans="2:9" ht="15" x14ac:dyDescent="0.25">
      <c r="B357" s="5"/>
      <c r="C357" s="5"/>
      <c r="D357" s="5"/>
      <c r="E357" s="5"/>
      <c r="F357" s="5"/>
      <c r="G357" s="5"/>
      <c r="H357" s="5"/>
      <c r="I357" s="5"/>
    </row>
    <row r="358" spans="2:9" ht="15" x14ac:dyDescent="0.25">
      <c r="B358" s="5"/>
      <c r="C358" s="5"/>
      <c r="D358" s="5"/>
      <c r="E358" s="5"/>
      <c r="F358" s="5"/>
      <c r="G358" s="5"/>
      <c r="H358" s="5"/>
      <c r="I358" s="5"/>
    </row>
    <row r="359" spans="2:9" ht="15" x14ac:dyDescent="0.25">
      <c r="B359" s="5"/>
      <c r="C359" s="5"/>
      <c r="D359" s="5"/>
      <c r="E359" s="5"/>
      <c r="F359" s="5"/>
      <c r="G359" s="5"/>
      <c r="H359" s="5"/>
      <c r="I359" s="5"/>
    </row>
    <row r="360" spans="2:9" ht="15" x14ac:dyDescent="0.25">
      <c r="B360" s="5"/>
      <c r="C360" s="5"/>
      <c r="D360" s="5"/>
      <c r="E360" s="5"/>
      <c r="F360" s="5"/>
      <c r="G360" s="5"/>
      <c r="H360" s="5"/>
      <c r="I360" s="5"/>
    </row>
    <row r="361" spans="2:9" ht="15" x14ac:dyDescent="0.25">
      <c r="B361" s="5"/>
      <c r="C361" s="5"/>
      <c r="D361" s="5"/>
      <c r="E361" s="5"/>
      <c r="F361" s="5"/>
      <c r="G361" s="5"/>
      <c r="H361" s="5"/>
      <c r="I361" s="5"/>
    </row>
    <row r="362" spans="2:9" ht="15" x14ac:dyDescent="0.25">
      <c r="B362" s="5"/>
      <c r="C362" s="5"/>
      <c r="D362" s="5"/>
      <c r="E362" s="5"/>
      <c r="F362" s="5"/>
      <c r="G362" s="5"/>
      <c r="H362" s="5"/>
      <c r="I362" s="5"/>
    </row>
    <row r="363" spans="2:9" ht="15" x14ac:dyDescent="0.25">
      <c r="B363" s="5"/>
      <c r="C363" s="5"/>
      <c r="D363" s="5"/>
      <c r="E363" s="5"/>
      <c r="F363" s="5"/>
      <c r="G363" s="5"/>
      <c r="H363" s="5"/>
      <c r="I363" s="5"/>
    </row>
    <row r="364" spans="2:9" ht="15" x14ac:dyDescent="0.25">
      <c r="B364" s="5"/>
      <c r="C364" s="5"/>
      <c r="D364" s="5"/>
      <c r="E364" s="5"/>
      <c r="F364" s="5"/>
      <c r="G364" s="5"/>
      <c r="H364" s="5"/>
      <c r="I364" s="5"/>
    </row>
    <row r="365" spans="2:9" ht="15" x14ac:dyDescent="0.25">
      <c r="B365" s="5"/>
      <c r="C365" s="5"/>
      <c r="D365" s="5"/>
      <c r="E365" s="5"/>
      <c r="F365" s="5"/>
      <c r="G365" s="5"/>
      <c r="H365" s="5"/>
      <c r="I365" s="5"/>
    </row>
    <row r="366" spans="2:9" ht="15" x14ac:dyDescent="0.25">
      <c r="B366" s="5"/>
      <c r="C366" s="5"/>
      <c r="D366" s="5"/>
      <c r="E366" s="5"/>
      <c r="F366" s="5"/>
      <c r="G366" s="5"/>
      <c r="H366" s="5"/>
      <c r="I366" s="5"/>
    </row>
    <row r="367" spans="2:9" ht="15" x14ac:dyDescent="0.25">
      <c r="B367" s="5"/>
      <c r="C367" s="5"/>
      <c r="D367" s="5"/>
      <c r="E367" s="5"/>
      <c r="F367" s="5"/>
      <c r="G367" s="5"/>
      <c r="H367" s="5"/>
      <c r="I367" s="5"/>
    </row>
    <row r="368" spans="2:9" ht="15" x14ac:dyDescent="0.25">
      <c r="B368" s="5"/>
      <c r="C368" s="5"/>
      <c r="D368" s="5"/>
      <c r="E368" s="5"/>
      <c r="F368" s="5"/>
      <c r="G368" s="5"/>
      <c r="H368" s="5"/>
      <c r="I368" s="5"/>
    </row>
    <row r="369" spans="2:9" ht="15" x14ac:dyDescent="0.25">
      <c r="B369" s="5"/>
      <c r="C369" s="5"/>
      <c r="D369" s="5"/>
      <c r="E369" s="5"/>
      <c r="F369" s="5"/>
      <c r="G369" s="5"/>
      <c r="H369" s="5"/>
      <c r="I369" s="5"/>
    </row>
    <row r="370" spans="2:9" ht="15" x14ac:dyDescent="0.25">
      <c r="B370" s="5"/>
      <c r="C370" s="5"/>
      <c r="D370" s="5"/>
      <c r="E370" s="5"/>
      <c r="F370" s="5"/>
      <c r="G370" s="5"/>
      <c r="H370" s="5"/>
      <c r="I370" s="5"/>
    </row>
    <row r="371" spans="2:9" ht="15" x14ac:dyDescent="0.25">
      <c r="B371" s="5"/>
      <c r="C371" s="5"/>
      <c r="D371" s="5"/>
      <c r="E371" s="5"/>
      <c r="F371" s="5"/>
      <c r="G371" s="5"/>
      <c r="H371" s="5"/>
      <c r="I371" s="5"/>
    </row>
    <row r="372" spans="2:9" ht="15" x14ac:dyDescent="0.25">
      <c r="B372" s="5"/>
      <c r="C372" s="5"/>
      <c r="D372" s="5"/>
      <c r="E372" s="5"/>
      <c r="F372" s="5"/>
      <c r="G372" s="5"/>
      <c r="H372" s="5"/>
      <c r="I372" s="5"/>
    </row>
    <row r="373" spans="2:9" ht="15" x14ac:dyDescent="0.25">
      <c r="B373" s="5"/>
      <c r="C373" s="5"/>
      <c r="D373" s="5"/>
      <c r="E373" s="5"/>
      <c r="F373" s="5"/>
      <c r="G373" s="5"/>
      <c r="H373" s="5"/>
      <c r="I373" s="5"/>
    </row>
    <row r="374" spans="2:9" ht="15" x14ac:dyDescent="0.25">
      <c r="B374" s="5"/>
      <c r="C374" s="5"/>
      <c r="D374" s="5"/>
      <c r="E374" s="5"/>
      <c r="F374" s="5"/>
      <c r="G374" s="5"/>
      <c r="H374" s="5"/>
      <c r="I374" s="5"/>
    </row>
    <row r="375" spans="2:9" ht="15" x14ac:dyDescent="0.25">
      <c r="B375" s="5"/>
      <c r="C375" s="5"/>
      <c r="D375" s="5"/>
      <c r="E375" s="5"/>
      <c r="F375" s="5"/>
      <c r="G375" s="5"/>
      <c r="H375" s="5"/>
      <c r="I375" s="5"/>
    </row>
    <row r="376" spans="2:9" ht="15" x14ac:dyDescent="0.25">
      <c r="B376" s="5"/>
      <c r="C376" s="5"/>
      <c r="D376" s="5"/>
      <c r="E376" s="5"/>
      <c r="F376" s="5"/>
      <c r="G376" s="5"/>
      <c r="H376" s="5"/>
      <c r="I376" s="5"/>
    </row>
    <row r="377" spans="2:9" ht="15" x14ac:dyDescent="0.25">
      <c r="B377" s="5"/>
      <c r="C377" s="5"/>
      <c r="D377" s="5"/>
      <c r="E377" s="5"/>
      <c r="F377" s="5"/>
      <c r="G377" s="5"/>
      <c r="H377" s="5"/>
      <c r="I377" s="5"/>
    </row>
    <row r="378" spans="2:9" ht="15" x14ac:dyDescent="0.25">
      <c r="B378" s="5"/>
      <c r="C378" s="5"/>
      <c r="D378" s="5"/>
      <c r="E378" s="5"/>
      <c r="F378" s="5"/>
      <c r="G378" s="5"/>
      <c r="H378" s="5"/>
      <c r="I378" s="5"/>
    </row>
    <row r="379" spans="2:9" ht="15" x14ac:dyDescent="0.25">
      <c r="B379" s="5"/>
      <c r="C379" s="5"/>
      <c r="D379" s="5"/>
      <c r="E379" s="5"/>
      <c r="F379" s="5"/>
      <c r="G379" s="5"/>
      <c r="H379" s="5"/>
      <c r="I379" s="5"/>
    </row>
    <row r="380" spans="2:9" ht="15" x14ac:dyDescent="0.25">
      <c r="B380" s="5"/>
      <c r="C380" s="5"/>
      <c r="D380" s="5"/>
      <c r="E380" s="5"/>
      <c r="F380" s="5"/>
      <c r="G380" s="5"/>
      <c r="H380" s="5"/>
      <c r="I380" s="5"/>
    </row>
    <row r="381" spans="2:9" ht="15" x14ac:dyDescent="0.25">
      <c r="B381" s="5"/>
      <c r="C381" s="5"/>
      <c r="D381" s="5"/>
      <c r="E381" s="5"/>
      <c r="F381" s="5"/>
      <c r="G381" s="5"/>
      <c r="H381" s="5"/>
      <c r="I381" s="5"/>
    </row>
    <row r="382" spans="2:9" ht="15" x14ac:dyDescent="0.25">
      <c r="B382" s="5"/>
      <c r="C382" s="5"/>
      <c r="D382" s="5"/>
      <c r="E382" s="5"/>
      <c r="F382" s="5"/>
      <c r="G382" s="5"/>
      <c r="H382" s="5"/>
      <c r="I382" s="5"/>
    </row>
    <row r="383" spans="2:9" ht="15" x14ac:dyDescent="0.25">
      <c r="B383" s="5"/>
      <c r="C383" s="5"/>
      <c r="D383" s="5"/>
      <c r="E383" s="5"/>
      <c r="F383" s="5"/>
      <c r="G383" s="5"/>
      <c r="H383" s="5"/>
      <c r="I383" s="5"/>
    </row>
    <row r="384" spans="2:9" ht="15" x14ac:dyDescent="0.25">
      <c r="B384" s="5"/>
      <c r="C384" s="5"/>
      <c r="D384" s="5"/>
      <c r="E384" s="5"/>
      <c r="F384" s="5"/>
      <c r="G384" s="5"/>
      <c r="H384" s="5"/>
      <c r="I384" s="5"/>
    </row>
    <row r="385" spans="2:9" ht="15" x14ac:dyDescent="0.25">
      <c r="B385" s="5"/>
      <c r="C385" s="5"/>
      <c r="D385" s="5"/>
      <c r="E385" s="5"/>
      <c r="F385" s="5"/>
      <c r="G385" s="5"/>
      <c r="H385" s="5"/>
      <c r="I385" s="5"/>
    </row>
    <row r="386" spans="2:9" ht="15" x14ac:dyDescent="0.25">
      <c r="B386" s="5"/>
      <c r="C386" s="5"/>
      <c r="D386" s="5"/>
      <c r="E386" s="5"/>
      <c r="F386" s="5"/>
      <c r="G386" s="5"/>
      <c r="H386" s="5"/>
      <c r="I386" s="5"/>
    </row>
    <row r="387" spans="2:9" ht="15" x14ac:dyDescent="0.25">
      <c r="B387" s="5"/>
      <c r="C387" s="5"/>
      <c r="D387" s="5"/>
      <c r="E387" s="5"/>
      <c r="F387" s="5"/>
      <c r="G387" s="5"/>
      <c r="H387" s="5"/>
      <c r="I387" s="5"/>
    </row>
    <row r="388" spans="2:9" ht="15" x14ac:dyDescent="0.25">
      <c r="B388" s="5"/>
      <c r="C388" s="5"/>
      <c r="D388" s="5"/>
      <c r="E388" s="5"/>
      <c r="F388" s="5"/>
      <c r="G388" s="5"/>
      <c r="H388" s="5"/>
      <c r="I388" s="5"/>
    </row>
    <row r="389" spans="2:9" ht="15" x14ac:dyDescent="0.25">
      <c r="B389" s="5"/>
      <c r="C389" s="5"/>
      <c r="D389" s="5"/>
      <c r="E389" s="5"/>
      <c r="F389" s="5"/>
      <c r="G389" s="5"/>
      <c r="H389" s="5"/>
      <c r="I389" s="5"/>
    </row>
    <row r="390" spans="2:9" ht="15" x14ac:dyDescent="0.25">
      <c r="B390" s="5"/>
      <c r="C390" s="5"/>
      <c r="D390" s="5"/>
      <c r="E390" s="5"/>
      <c r="F390" s="5"/>
      <c r="G390" s="5"/>
      <c r="H390" s="5"/>
      <c r="I390" s="5"/>
    </row>
    <row r="391" spans="2:9" ht="15" x14ac:dyDescent="0.25">
      <c r="B391" s="5"/>
      <c r="C391" s="5"/>
      <c r="D391" s="5"/>
      <c r="E391" s="5"/>
      <c r="F391" s="5"/>
      <c r="G391" s="5"/>
      <c r="H391" s="5"/>
      <c r="I391" s="5"/>
    </row>
    <row r="392" spans="2:9" ht="15" x14ac:dyDescent="0.25">
      <c r="B392" s="5"/>
      <c r="C392" s="5"/>
      <c r="D392" s="5"/>
      <c r="E392" s="5"/>
      <c r="F392" s="5"/>
      <c r="G392" s="5"/>
      <c r="H392" s="5"/>
      <c r="I392" s="5"/>
    </row>
    <row r="393" spans="2:9" ht="15" x14ac:dyDescent="0.25">
      <c r="B393" s="5"/>
      <c r="C393" s="5"/>
      <c r="D393" s="5"/>
      <c r="E393" s="5"/>
      <c r="F393" s="5"/>
      <c r="G393" s="5"/>
      <c r="H393" s="5"/>
      <c r="I393" s="5"/>
    </row>
    <row r="394" spans="2:9" ht="15" x14ac:dyDescent="0.25">
      <c r="B394" s="5"/>
      <c r="C394" s="5"/>
      <c r="D394" s="5"/>
      <c r="E394" s="5"/>
      <c r="F394" s="5"/>
      <c r="G394" s="5"/>
      <c r="H394" s="5"/>
      <c r="I394" s="5"/>
    </row>
    <row r="395" spans="2:9" ht="15" x14ac:dyDescent="0.25">
      <c r="B395" s="5"/>
      <c r="C395" s="5"/>
      <c r="D395" s="5"/>
      <c r="E395" s="5"/>
      <c r="F395" s="5"/>
      <c r="G395" s="5"/>
      <c r="H395" s="5"/>
      <c r="I395" s="5"/>
    </row>
    <row r="396" spans="2:9" ht="15" x14ac:dyDescent="0.25">
      <c r="B396" s="5"/>
      <c r="C396" s="5"/>
      <c r="D396" s="5"/>
      <c r="E396" s="5"/>
      <c r="F396" s="5"/>
      <c r="G396" s="5"/>
      <c r="H396" s="5"/>
      <c r="I396" s="5"/>
    </row>
    <row r="397" spans="2:9" ht="15" x14ac:dyDescent="0.25">
      <c r="B397" s="5"/>
      <c r="C397" s="5"/>
      <c r="D397" s="5"/>
      <c r="E397" s="5"/>
      <c r="F397" s="5"/>
      <c r="G397" s="5"/>
      <c r="H397" s="5"/>
      <c r="I397" s="5"/>
    </row>
    <row r="398" spans="2:9" ht="15" x14ac:dyDescent="0.25">
      <c r="B398" s="5"/>
      <c r="C398" s="5"/>
      <c r="D398" s="5"/>
      <c r="E398" s="5"/>
      <c r="F398" s="5"/>
      <c r="G398" s="5"/>
      <c r="H398" s="5"/>
      <c r="I398" s="5"/>
    </row>
    <row r="399" spans="2:9" ht="15" x14ac:dyDescent="0.25">
      <c r="B399" s="5"/>
      <c r="C399" s="5"/>
      <c r="D399" s="5"/>
      <c r="E399" s="5"/>
      <c r="F399" s="5"/>
      <c r="G399" s="5"/>
      <c r="H399" s="5"/>
      <c r="I399" s="5"/>
    </row>
    <row r="400" spans="2:9" ht="15" x14ac:dyDescent="0.25">
      <c r="B400" s="5"/>
      <c r="C400" s="5"/>
      <c r="D400" s="5"/>
      <c r="E400" s="5"/>
      <c r="F400" s="5"/>
      <c r="G400" s="5"/>
      <c r="H400" s="5"/>
      <c r="I400" s="5"/>
    </row>
    <row r="401" spans="2:9" ht="15" x14ac:dyDescent="0.25">
      <c r="B401" s="5"/>
      <c r="C401" s="5"/>
      <c r="D401" s="5"/>
      <c r="E401" s="5"/>
      <c r="F401" s="5"/>
      <c r="G401" s="5"/>
      <c r="H401" s="5"/>
      <c r="I401" s="5"/>
    </row>
    <row r="402" spans="2:9" ht="15" x14ac:dyDescent="0.25">
      <c r="B402" s="5"/>
      <c r="C402" s="5"/>
      <c r="D402" s="5"/>
      <c r="E402" s="5"/>
      <c r="F402" s="5"/>
      <c r="G402" s="5"/>
      <c r="H402" s="5"/>
      <c r="I402" s="5"/>
    </row>
    <row r="403" spans="2:9" ht="15" x14ac:dyDescent="0.25">
      <c r="B403" s="5"/>
      <c r="C403" s="5"/>
      <c r="D403" s="5"/>
      <c r="E403" s="5"/>
      <c r="F403" s="5"/>
      <c r="G403" s="5"/>
      <c r="H403" s="5"/>
      <c r="I403" s="5"/>
    </row>
    <row r="404" spans="2:9" ht="15" x14ac:dyDescent="0.25">
      <c r="B404" s="5"/>
      <c r="C404" s="5"/>
      <c r="D404" s="5"/>
      <c r="E404" s="5"/>
      <c r="F404" s="5"/>
      <c r="G404" s="5"/>
      <c r="H404" s="5"/>
      <c r="I404" s="5"/>
    </row>
    <row r="405" spans="2:9" ht="15" x14ac:dyDescent="0.25">
      <c r="B405" s="5"/>
      <c r="C405" s="5"/>
      <c r="D405" s="5"/>
      <c r="E405" s="5"/>
      <c r="F405" s="5"/>
      <c r="G405" s="5"/>
      <c r="H405" s="5"/>
      <c r="I405" s="5"/>
    </row>
    <row r="406" spans="2:9" ht="15" x14ac:dyDescent="0.25">
      <c r="B406" s="5"/>
      <c r="C406" s="5"/>
      <c r="D406" s="5"/>
      <c r="E406" s="5"/>
      <c r="F406" s="5"/>
      <c r="G406" s="5"/>
      <c r="H406" s="5"/>
      <c r="I406" s="5"/>
    </row>
    <row r="407" spans="2:9" ht="15" x14ac:dyDescent="0.25">
      <c r="B407" s="5"/>
      <c r="C407" s="5"/>
      <c r="D407" s="5"/>
      <c r="E407" s="5"/>
      <c r="F407" s="5"/>
      <c r="G407" s="5"/>
      <c r="H407" s="5"/>
      <c r="I407" s="5"/>
    </row>
    <row r="408" spans="2:9" ht="15" x14ac:dyDescent="0.25">
      <c r="B408" s="5"/>
      <c r="C408" s="5"/>
      <c r="D408" s="5"/>
      <c r="E408" s="5"/>
      <c r="F408" s="5"/>
      <c r="G408" s="5"/>
      <c r="H408" s="5"/>
      <c r="I408" s="5"/>
    </row>
    <row r="409" spans="2:9" ht="15" x14ac:dyDescent="0.25">
      <c r="B409" s="5"/>
      <c r="C409" s="5"/>
      <c r="D409" s="5"/>
      <c r="E409" s="5"/>
      <c r="F409" s="5"/>
      <c r="G409" s="5"/>
      <c r="H409" s="5"/>
      <c r="I409" s="5"/>
    </row>
    <row r="410" spans="2:9" ht="15" x14ac:dyDescent="0.25">
      <c r="B410" s="5"/>
      <c r="C410" s="5"/>
      <c r="D410" s="5"/>
      <c r="E410" s="5"/>
      <c r="F410" s="5"/>
      <c r="G410" s="5"/>
      <c r="H410" s="5"/>
      <c r="I410" s="5"/>
    </row>
    <row r="411" spans="2:9" ht="15" x14ac:dyDescent="0.25">
      <c r="B411" s="5"/>
      <c r="C411" s="5"/>
      <c r="D411" s="5"/>
      <c r="E411" s="5"/>
      <c r="F411" s="5"/>
      <c r="G411" s="5"/>
      <c r="H411" s="5"/>
      <c r="I411" s="5"/>
    </row>
    <row r="412" spans="2:9" ht="15" x14ac:dyDescent="0.25">
      <c r="B412" s="5"/>
      <c r="C412" s="5"/>
      <c r="D412" s="5"/>
      <c r="E412" s="5"/>
      <c r="F412" s="5"/>
      <c r="G412" s="5"/>
      <c r="H412" s="5"/>
      <c r="I412" s="5"/>
    </row>
    <row r="413" spans="2:9" ht="15" x14ac:dyDescent="0.25">
      <c r="B413" s="5"/>
      <c r="C413" s="5"/>
      <c r="D413" s="5"/>
      <c r="E413" s="5"/>
      <c r="F413" s="5"/>
      <c r="G413" s="5"/>
      <c r="H413" s="5"/>
      <c r="I413" s="5"/>
    </row>
    <row r="414" spans="2:9" ht="15" x14ac:dyDescent="0.25">
      <c r="B414" s="5"/>
      <c r="C414" s="5"/>
      <c r="D414" s="5"/>
      <c r="E414" s="5"/>
      <c r="F414" s="5"/>
      <c r="G414" s="5"/>
      <c r="H414" s="5"/>
      <c r="I414" s="5"/>
    </row>
    <row r="415" spans="2:9" ht="15" x14ac:dyDescent="0.25">
      <c r="B415" s="5"/>
      <c r="C415" s="5"/>
      <c r="D415" s="5"/>
      <c r="E415" s="5"/>
      <c r="F415" s="5"/>
      <c r="G415" s="5"/>
      <c r="H415" s="5"/>
      <c r="I415" s="5"/>
    </row>
    <row r="416" spans="2:9" ht="15" x14ac:dyDescent="0.25">
      <c r="B416" s="5"/>
      <c r="C416" s="5"/>
      <c r="D416" s="5"/>
      <c r="E416" s="5"/>
      <c r="F416" s="5"/>
      <c r="G416" s="5"/>
      <c r="H416" s="5"/>
      <c r="I416" s="5"/>
    </row>
    <row r="417" spans="2:9" ht="15" x14ac:dyDescent="0.25">
      <c r="B417" s="5"/>
      <c r="C417" s="5"/>
      <c r="D417" s="5"/>
      <c r="E417" s="5"/>
      <c r="F417" s="5"/>
      <c r="G417" s="5"/>
      <c r="H417" s="5"/>
      <c r="I417" s="5"/>
    </row>
    <row r="418" spans="2:9" ht="15" x14ac:dyDescent="0.25">
      <c r="B418" s="5"/>
      <c r="C418" s="5"/>
      <c r="D418" s="5"/>
      <c r="E418" s="5"/>
      <c r="F418" s="5"/>
      <c r="G418" s="5"/>
      <c r="H418" s="5"/>
      <c r="I418" s="5"/>
    </row>
    <row r="419" spans="2:9" ht="15" x14ac:dyDescent="0.25">
      <c r="B419" s="5"/>
      <c r="C419" s="5"/>
      <c r="D419" s="5"/>
      <c r="E419" s="5"/>
      <c r="F419" s="5"/>
      <c r="G419" s="5"/>
      <c r="H419" s="5"/>
      <c r="I419" s="5"/>
    </row>
    <row r="420" spans="2:9" ht="15" x14ac:dyDescent="0.25">
      <c r="B420" s="5"/>
      <c r="C420" s="5"/>
      <c r="D420" s="5"/>
      <c r="E420" s="5"/>
      <c r="F420" s="5"/>
      <c r="G420" s="5"/>
      <c r="H420" s="5"/>
      <c r="I420" s="5"/>
    </row>
    <row r="421" spans="2:9" ht="15" x14ac:dyDescent="0.25">
      <c r="B421" s="5"/>
      <c r="C421" s="5"/>
      <c r="D421" s="5"/>
      <c r="E421" s="5"/>
      <c r="F421" s="5"/>
      <c r="G421" s="5"/>
      <c r="H421" s="5"/>
      <c r="I421" s="5"/>
    </row>
    <row r="422" spans="2:9" ht="15" x14ac:dyDescent="0.25">
      <c r="B422" s="5"/>
      <c r="C422" s="5"/>
      <c r="D422" s="5"/>
      <c r="E422" s="5"/>
      <c r="F422" s="5"/>
      <c r="G422" s="5"/>
      <c r="H422" s="5"/>
      <c r="I422" s="5"/>
    </row>
    <row r="423" spans="2:9" ht="15" x14ac:dyDescent="0.25">
      <c r="B423" s="5"/>
      <c r="C423" s="5"/>
      <c r="D423" s="5"/>
      <c r="E423" s="5"/>
      <c r="F423" s="5"/>
      <c r="G423" s="5"/>
      <c r="H423" s="5"/>
      <c r="I423" s="5"/>
    </row>
    <row r="424" spans="2:9" ht="15" x14ac:dyDescent="0.25">
      <c r="B424" s="5"/>
      <c r="C424" s="5"/>
      <c r="D424" s="5"/>
      <c r="E424" s="5"/>
      <c r="F424" s="5"/>
      <c r="G424" s="5"/>
      <c r="H424" s="5"/>
      <c r="I424" s="5"/>
    </row>
    <row r="425" spans="2:9" ht="15" x14ac:dyDescent="0.25">
      <c r="B425" s="5"/>
      <c r="C425" s="5"/>
      <c r="D425" s="5"/>
      <c r="E425" s="5"/>
      <c r="F425" s="5"/>
      <c r="G425" s="5"/>
      <c r="H425" s="5"/>
      <c r="I425" s="5"/>
    </row>
    <row r="426" spans="2:9" ht="15" x14ac:dyDescent="0.25">
      <c r="B426" s="5"/>
      <c r="C426" s="5"/>
      <c r="D426" s="5"/>
      <c r="E426" s="5"/>
      <c r="F426" s="5"/>
      <c r="G426" s="5"/>
      <c r="H426" s="5"/>
      <c r="I426" s="5"/>
    </row>
    <row r="427" spans="2:9" ht="15" x14ac:dyDescent="0.25">
      <c r="B427" s="5"/>
      <c r="C427" s="5"/>
      <c r="D427" s="5"/>
      <c r="E427" s="5"/>
      <c r="F427" s="5"/>
      <c r="G427" s="5"/>
      <c r="H427" s="5"/>
      <c r="I427" s="5"/>
    </row>
    <row r="428" spans="2:9" ht="15" x14ac:dyDescent="0.25">
      <c r="B428" s="5"/>
      <c r="C428" s="5"/>
      <c r="D428" s="5"/>
      <c r="E428" s="5"/>
      <c r="F428" s="5"/>
      <c r="G428" s="5"/>
      <c r="H428" s="5"/>
      <c r="I428" s="5"/>
    </row>
    <row r="429" spans="2:9" ht="15" x14ac:dyDescent="0.25">
      <c r="B429" s="5"/>
      <c r="C429" s="5"/>
      <c r="D429" s="5"/>
      <c r="E429" s="5"/>
      <c r="F429" s="5"/>
      <c r="G429" s="5"/>
      <c r="H429" s="5"/>
      <c r="I429" s="5"/>
    </row>
    <row r="430" spans="2:9" ht="15" x14ac:dyDescent="0.25">
      <c r="B430" s="5"/>
      <c r="C430" s="5"/>
      <c r="D430" s="5"/>
      <c r="E430" s="5"/>
      <c r="F430" s="5"/>
      <c r="G430" s="5"/>
      <c r="H430" s="5"/>
      <c r="I430" s="5"/>
    </row>
    <row r="431" spans="2:9" ht="15" x14ac:dyDescent="0.25">
      <c r="B431" s="5"/>
      <c r="C431" s="5"/>
      <c r="D431" s="5"/>
      <c r="E431" s="5"/>
      <c r="F431" s="5"/>
      <c r="G431" s="5"/>
      <c r="H431" s="5"/>
      <c r="I431" s="5"/>
    </row>
    <row r="432" spans="2:9" ht="15" x14ac:dyDescent="0.25">
      <c r="B432" s="5"/>
      <c r="C432" s="5"/>
      <c r="D432" s="5"/>
      <c r="E432" s="5"/>
      <c r="F432" s="5"/>
      <c r="G432" s="5"/>
      <c r="H432" s="5"/>
      <c r="I432" s="5"/>
    </row>
    <row r="433" spans="2:9" ht="15" x14ac:dyDescent="0.25">
      <c r="B433" s="5"/>
      <c r="C433" s="5"/>
      <c r="D433" s="5"/>
      <c r="E433" s="5"/>
      <c r="F433" s="5"/>
      <c r="G433" s="5"/>
      <c r="H433" s="5"/>
      <c r="I433" s="5"/>
    </row>
    <row r="434" spans="2:9" ht="15" x14ac:dyDescent="0.25">
      <c r="B434" s="5"/>
      <c r="C434" s="5"/>
      <c r="D434" s="5"/>
      <c r="E434" s="5"/>
      <c r="F434" s="5"/>
      <c r="G434" s="5"/>
      <c r="H434" s="5"/>
      <c r="I434" s="5"/>
    </row>
    <row r="435" spans="2:9" ht="15" x14ac:dyDescent="0.25">
      <c r="G435" s="5"/>
      <c r="H435" s="5"/>
      <c r="I435" s="5"/>
    </row>
  </sheetData>
  <sheetProtection formatCells="0" formatColumns="0" formatRows="0" selectLockedCells="1" selectUnlockedCells="1"/>
  <phoneticPr fontId="0" type="noConversion"/>
  <pageMargins left="0.74803149606299213" right="0.51181102362204722" top="0.78740157480314965" bottom="0.59055118110236227" header="0.51181102362204722" footer="0.39370078740157483"/>
  <pageSetup paperSize="9" scale="87" orientation="portrait" verticalDpi="4294967294" copies="2" r:id="rId1"/>
  <headerFooter alignWithMargins="0">
    <oddHeader xml:space="preserve">&amp;L&amp;14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8"/>
  <sheetViews>
    <sheetView tabSelected="1" topLeftCell="A3" zoomScaleNormal="100" workbookViewId="0">
      <selection activeCell="E111" sqref="E111"/>
    </sheetView>
  </sheetViews>
  <sheetFormatPr defaultColWidth="9.109375" defaultRowHeight="10.199999999999999" x14ac:dyDescent="0.2"/>
  <cols>
    <col min="1" max="1" width="34.88671875" style="153" customWidth="1"/>
    <col min="2" max="2" width="9.88671875" style="226" customWidth="1"/>
    <col min="3" max="3" width="11.109375" style="153" customWidth="1"/>
    <col min="4" max="4" width="11.5546875" style="226" customWidth="1"/>
    <col min="5" max="5" width="11.5546875" style="153" customWidth="1"/>
    <col min="6" max="6" width="14.6640625" style="153" customWidth="1"/>
    <col min="7" max="7" width="13.44140625" style="153" hidden="1" customWidth="1"/>
    <col min="8" max="8" width="10" style="153" hidden="1" customWidth="1"/>
    <col min="9" max="9" width="13.109375" style="153" hidden="1" customWidth="1"/>
    <col min="10" max="10" width="9.109375" style="153" hidden="1" customWidth="1"/>
    <col min="11" max="11" width="11.44140625" style="153" hidden="1" customWidth="1"/>
    <col min="12" max="12" width="12.6640625" style="153" hidden="1" customWidth="1"/>
    <col min="13" max="14" width="1.6640625" style="153" hidden="1" customWidth="1"/>
    <col min="15" max="15" width="6.6640625" style="227" customWidth="1"/>
    <col min="16" max="16" width="10.33203125" style="227" customWidth="1"/>
    <col min="17" max="17" width="9.6640625" style="153" customWidth="1"/>
    <col min="18" max="18" width="6.5546875" style="153" customWidth="1"/>
    <col min="19" max="19" width="6.88671875" style="153" customWidth="1"/>
    <col min="20" max="20" width="5.5546875" style="153" customWidth="1"/>
    <col min="21" max="22" width="6.109375" style="153" customWidth="1"/>
    <col min="23" max="16384" width="9.109375" style="153"/>
  </cols>
  <sheetData>
    <row r="1" spans="1:19" hidden="1" x14ac:dyDescent="0.2">
      <c r="A1" s="152" t="s">
        <v>117</v>
      </c>
    </row>
    <row r="2" spans="1:19" hidden="1" x14ac:dyDescent="0.2">
      <c r="A2" s="152" t="s">
        <v>70</v>
      </c>
    </row>
    <row r="3" spans="1:19" x14ac:dyDescent="0.2">
      <c r="A3" s="154" t="s">
        <v>183</v>
      </c>
      <c r="C3" s="155"/>
      <c r="E3" s="155"/>
      <c r="F3" s="152" t="s">
        <v>175</v>
      </c>
    </row>
    <row r="4" spans="1:19" x14ac:dyDescent="0.2">
      <c r="A4" s="154" t="s">
        <v>0</v>
      </c>
      <c r="C4" s="155"/>
      <c r="E4" s="155"/>
      <c r="F4" s="152"/>
    </row>
    <row r="5" spans="1:19" x14ac:dyDescent="0.2">
      <c r="A5" s="154"/>
      <c r="C5" s="155"/>
      <c r="E5" s="155"/>
      <c r="F5" s="152"/>
    </row>
    <row r="6" spans="1:19" ht="10.8" thickBot="1" x14ac:dyDescent="0.25">
      <c r="A6" s="156"/>
      <c r="B6" s="308">
        <v>45443</v>
      </c>
      <c r="C6" s="154"/>
      <c r="D6" s="224"/>
      <c r="E6" s="154"/>
    </row>
    <row r="7" spans="1:19" ht="68.849999999999994" customHeight="1" thickBot="1" x14ac:dyDescent="0.25">
      <c r="A7" s="159" t="s">
        <v>1</v>
      </c>
      <c r="B7" s="160" t="s">
        <v>154</v>
      </c>
      <c r="C7" s="161" t="s">
        <v>136</v>
      </c>
      <c r="D7" s="162" t="s">
        <v>144</v>
      </c>
      <c r="E7" s="161" t="s">
        <v>145</v>
      </c>
      <c r="F7" s="161" t="s">
        <v>140</v>
      </c>
      <c r="G7" s="163"/>
      <c r="H7" s="164" t="s">
        <v>132</v>
      </c>
      <c r="I7" s="165" t="s">
        <v>133</v>
      </c>
      <c r="J7" s="166"/>
      <c r="K7" s="167" t="s">
        <v>135</v>
      </c>
      <c r="L7" s="168" t="s">
        <v>134</v>
      </c>
      <c r="M7" s="169" t="s">
        <v>137</v>
      </c>
      <c r="N7" s="170"/>
      <c r="O7" s="229"/>
      <c r="Q7" s="158"/>
      <c r="S7" s="158"/>
    </row>
    <row r="8" spans="1:19" ht="17.25" customHeight="1" x14ac:dyDescent="0.2">
      <c r="A8" s="256" t="s">
        <v>73</v>
      </c>
      <c r="B8" s="176" t="s">
        <v>74</v>
      </c>
      <c r="C8" s="294" t="s">
        <v>163</v>
      </c>
      <c r="D8" s="177" t="s">
        <v>164</v>
      </c>
      <c r="E8" s="177" t="s">
        <v>165</v>
      </c>
      <c r="F8" s="177" t="s">
        <v>166</v>
      </c>
      <c r="G8" s="171"/>
      <c r="H8" s="172"/>
      <c r="I8" s="173"/>
      <c r="J8" s="171"/>
      <c r="K8" s="172" t="s">
        <v>138</v>
      </c>
      <c r="L8" s="174">
        <v>4</v>
      </c>
      <c r="M8" s="175" t="s">
        <v>139</v>
      </c>
    </row>
    <row r="9" spans="1:19" ht="17.25" hidden="1" customHeight="1" thickBot="1" x14ac:dyDescent="0.25">
      <c r="A9" s="256">
        <v>1</v>
      </c>
      <c r="B9" s="176">
        <v>2</v>
      </c>
      <c r="C9" s="294"/>
      <c r="D9" s="177" t="s">
        <v>111</v>
      </c>
      <c r="E9" s="177">
        <v>4</v>
      </c>
      <c r="F9" s="177" t="s">
        <v>111</v>
      </c>
      <c r="G9" s="158"/>
      <c r="H9" s="178"/>
      <c r="I9" s="179"/>
      <c r="J9" s="158"/>
      <c r="K9" s="178"/>
      <c r="L9" s="180"/>
      <c r="M9" s="181"/>
    </row>
    <row r="10" spans="1:19" ht="21" customHeight="1" x14ac:dyDescent="0.2">
      <c r="A10" s="257" t="s">
        <v>155</v>
      </c>
      <c r="B10" s="196"/>
      <c r="C10" s="295"/>
      <c r="D10" s="301">
        <v>2032590.27</v>
      </c>
      <c r="E10" s="231">
        <f>+F10-D10</f>
        <v>772880</v>
      </c>
      <c r="F10" s="231">
        <f>+F11+F17+F18+F19</f>
        <v>2805470.27</v>
      </c>
      <c r="G10" s="158">
        <f>F11+F17</f>
        <v>2727270</v>
      </c>
      <c r="H10" s="178"/>
      <c r="I10" s="179"/>
      <c r="J10" s="158"/>
      <c r="K10" s="178"/>
      <c r="L10" s="185">
        <v>5532235</v>
      </c>
      <c r="M10" s="183">
        <f>C10-L10</f>
        <v>-5532235</v>
      </c>
    </row>
    <row r="11" spans="1:19" ht="21" customHeight="1" x14ac:dyDescent="0.2">
      <c r="A11" s="257" t="s">
        <v>115</v>
      </c>
      <c r="B11" s="196"/>
      <c r="C11" s="295"/>
      <c r="D11" s="301">
        <v>1954390</v>
      </c>
      <c r="E11" s="231">
        <f>+E12+E16</f>
        <v>772880</v>
      </c>
      <c r="F11" s="231">
        <f>+F12+F16</f>
        <v>2727270</v>
      </c>
      <c r="G11" s="158"/>
      <c r="H11" s="178"/>
      <c r="I11" s="179"/>
      <c r="J11" s="158"/>
      <c r="K11" s="178"/>
      <c r="L11" s="186">
        <v>5532235</v>
      </c>
      <c r="M11" s="183">
        <f>C11-L11</f>
        <v>-5532235</v>
      </c>
    </row>
    <row r="12" spans="1:19" x14ac:dyDescent="0.2">
      <c r="A12" s="258" t="s">
        <v>156</v>
      </c>
      <c r="B12" s="196"/>
      <c r="C12" s="296"/>
      <c r="D12" s="301">
        <v>69390</v>
      </c>
      <c r="E12" s="231">
        <f>+F12-D12</f>
        <v>7880</v>
      </c>
      <c r="F12" s="235">
        <f>+F14</f>
        <v>77270</v>
      </c>
      <c r="G12" s="158"/>
      <c r="H12" s="178"/>
      <c r="I12" s="187"/>
      <c r="J12" s="158"/>
      <c r="K12" s="178"/>
      <c r="L12" s="180">
        <v>320000</v>
      </c>
      <c r="M12" s="181">
        <f>C12-F12</f>
        <v>-77270</v>
      </c>
    </row>
    <row r="13" spans="1:19" ht="15.75" hidden="1" customHeight="1" x14ac:dyDescent="0.2">
      <c r="A13" s="259" t="s">
        <v>7</v>
      </c>
      <c r="B13" s="196"/>
      <c r="C13" s="296"/>
      <c r="D13" s="301">
        <v>0</v>
      </c>
      <c r="E13" s="231">
        <f t="shared" ref="E13:E17" si="0">+F13-D13</f>
        <v>0</v>
      </c>
      <c r="F13" s="235">
        <v>0</v>
      </c>
      <c r="G13" s="158"/>
      <c r="H13" s="178"/>
      <c r="I13" s="187"/>
      <c r="J13" s="158"/>
      <c r="K13" s="178"/>
      <c r="L13" s="180"/>
      <c r="M13" s="181">
        <f>C13-F13</f>
        <v>0</v>
      </c>
    </row>
    <row r="14" spans="1:19" x14ac:dyDescent="0.2">
      <c r="A14" s="259" t="s">
        <v>8</v>
      </c>
      <c r="B14" s="196">
        <v>33.5</v>
      </c>
      <c r="C14" s="296"/>
      <c r="D14" s="301">
        <v>69390</v>
      </c>
      <c r="E14" s="231">
        <f>+F14-D14</f>
        <v>7880</v>
      </c>
      <c r="F14" s="235">
        <v>77270</v>
      </c>
      <c r="G14" s="158"/>
      <c r="H14" s="178"/>
      <c r="I14" s="187"/>
      <c r="J14" s="158"/>
      <c r="K14" s="178"/>
      <c r="L14" s="180">
        <v>320000</v>
      </c>
      <c r="M14" s="181">
        <f>C14-F14</f>
        <v>-77270</v>
      </c>
    </row>
    <row r="15" spans="1:19" hidden="1" x14ac:dyDescent="0.2">
      <c r="A15" s="260" t="s">
        <v>2</v>
      </c>
      <c r="B15" s="196"/>
      <c r="C15" s="296"/>
      <c r="D15" s="301">
        <v>0</v>
      </c>
      <c r="E15" s="231">
        <f t="shared" si="0"/>
        <v>0</v>
      </c>
      <c r="F15" s="235">
        <v>0</v>
      </c>
      <c r="G15" s="158"/>
      <c r="H15" s="178"/>
      <c r="I15" s="179"/>
      <c r="J15" s="158"/>
      <c r="K15" s="178"/>
      <c r="L15" s="180"/>
      <c r="M15" s="181"/>
    </row>
    <row r="16" spans="1:19" ht="30" customHeight="1" x14ac:dyDescent="0.2">
      <c r="A16" s="258" t="s">
        <v>4</v>
      </c>
      <c r="B16" s="196">
        <v>43.09</v>
      </c>
      <c r="C16" s="296"/>
      <c r="D16" s="301">
        <v>1885000</v>
      </c>
      <c r="E16" s="231">
        <f t="shared" si="0"/>
        <v>765000</v>
      </c>
      <c r="F16" s="235">
        <v>2650000</v>
      </c>
      <c r="G16" s="158"/>
      <c r="H16" s="188"/>
      <c r="I16" s="187"/>
      <c r="J16" s="158"/>
      <c r="K16" s="178"/>
      <c r="L16" s="180"/>
      <c r="M16" s="181">
        <f>C16-F16</f>
        <v>-2650000</v>
      </c>
      <c r="Q16" s="158"/>
      <c r="R16" s="158"/>
    </row>
    <row r="17" spans="1:19" ht="16.5" customHeight="1" x14ac:dyDescent="0.2">
      <c r="A17" s="257" t="s">
        <v>116</v>
      </c>
      <c r="B17" s="196">
        <v>43.19</v>
      </c>
      <c r="C17" s="296"/>
      <c r="D17" s="301">
        <v>0</v>
      </c>
      <c r="E17" s="231">
        <f t="shared" si="0"/>
        <v>0</v>
      </c>
      <c r="F17" s="235">
        <v>0</v>
      </c>
      <c r="G17" s="158"/>
      <c r="H17" s="178"/>
      <c r="I17" s="179"/>
      <c r="J17" s="158"/>
      <c r="K17" s="178"/>
      <c r="L17" s="180"/>
      <c r="M17" s="181">
        <f>C17-L17</f>
        <v>0</v>
      </c>
    </row>
    <row r="18" spans="1:19" ht="16.5" customHeight="1" x14ac:dyDescent="0.2">
      <c r="A18" s="257" t="s">
        <v>169</v>
      </c>
      <c r="B18" s="196" t="s">
        <v>184</v>
      </c>
      <c r="C18" s="296"/>
      <c r="D18" s="301">
        <v>0</v>
      </c>
      <c r="E18" s="231">
        <v>0</v>
      </c>
      <c r="F18" s="235">
        <v>0</v>
      </c>
      <c r="G18" s="158"/>
      <c r="H18" s="238"/>
      <c r="I18" s="239"/>
      <c r="J18" s="158"/>
      <c r="K18" s="238"/>
      <c r="L18" s="238"/>
      <c r="M18" s="181"/>
    </row>
    <row r="19" spans="1:19" s="283" customFormat="1" ht="32.85" customHeight="1" x14ac:dyDescent="0.25">
      <c r="A19" s="278" t="s">
        <v>176</v>
      </c>
      <c r="B19" s="309" t="s">
        <v>177</v>
      </c>
      <c r="C19" s="297"/>
      <c r="D19" s="302">
        <v>78200.27</v>
      </c>
      <c r="E19" s="285">
        <v>0</v>
      </c>
      <c r="F19" s="285">
        <v>78200.27</v>
      </c>
      <c r="G19" s="279"/>
      <c r="H19" s="280"/>
      <c r="I19" s="281"/>
      <c r="J19" s="279"/>
      <c r="K19" s="280"/>
      <c r="L19" s="280"/>
      <c r="M19" s="282"/>
      <c r="O19" s="284"/>
      <c r="P19" s="284"/>
    </row>
    <row r="20" spans="1:19" ht="33" customHeight="1" x14ac:dyDescent="0.2">
      <c r="A20" s="255" t="s">
        <v>112</v>
      </c>
      <c r="B20" s="196" t="s">
        <v>117</v>
      </c>
      <c r="C20" s="185"/>
      <c r="D20" s="303">
        <v>1936940.78</v>
      </c>
      <c r="E20" s="231">
        <f>+E21+E91</f>
        <v>751283.32000000007</v>
      </c>
      <c r="F20" s="231">
        <f>+F21+F91+F84</f>
        <v>2695656.1</v>
      </c>
      <c r="G20" s="189">
        <f t="shared" ref="G20:L20" si="1">G21+G91</f>
        <v>3012000</v>
      </c>
      <c r="H20" s="184">
        <f t="shared" si="1"/>
        <v>-502843.10000000009</v>
      </c>
      <c r="I20" s="184">
        <f t="shared" si="1"/>
        <v>2040999</v>
      </c>
      <c r="J20" s="184">
        <f t="shared" si="1"/>
        <v>0</v>
      </c>
      <c r="K20" s="184">
        <f t="shared" si="1"/>
        <v>3010622.9</v>
      </c>
      <c r="L20" s="185">
        <f t="shared" si="1"/>
        <v>5642235</v>
      </c>
      <c r="M20" s="181">
        <f>C20-L20</f>
        <v>-5642235</v>
      </c>
      <c r="R20" s="158"/>
      <c r="S20" s="158"/>
    </row>
    <row r="21" spans="1:19" x14ac:dyDescent="0.2">
      <c r="A21" s="257" t="s">
        <v>109</v>
      </c>
      <c r="B21" s="196"/>
      <c r="C21" s="185"/>
      <c r="D21" s="303">
        <v>1936940.78</v>
      </c>
      <c r="E21" s="231">
        <f>+E22+E87</f>
        <v>751283.32000000007</v>
      </c>
      <c r="F21" s="231">
        <f>+F22+F87</f>
        <v>2688224.1</v>
      </c>
      <c r="G21" s="189">
        <f t="shared" ref="G21:L21" si="2">G22+G87</f>
        <v>3012000</v>
      </c>
      <c r="H21" s="184">
        <f t="shared" si="2"/>
        <v>-502843.10000000009</v>
      </c>
      <c r="I21" s="184">
        <f t="shared" si="2"/>
        <v>2040999</v>
      </c>
      <c r="J21" s="184">
        <f t="shared" si="2"/>
        <v>0</v>
      </c>
      <c r="K21" s="184">
        <f t="shared" si="2"/>
        <v>3010622.9</v>
      </c>
      <c r="L21" s="185">
        <f t="shared" si="2"/>
        <v>5642235</v>
      </c>
      <c r="M21" s="181">
        <f>C21-L21</f>
        <v>-5642235</v>
      </c>
      <c r="O21" s="230"/>
      <c r="R21" s="158"/>
    </row>
    <row r="22" spans="1:19" ht="18" customHeight="1" x14ac:dyDescent="0.2">
      <c r="A22" s="258" t="s">
        <v>157</v>
      </c>
      <c r="B22" s="196"/>
      <c r="C22" s="185"/>
      <c r="D22" s="303">
        <v>1937733.78</v>
      </c>
      <c r="E22" s="231">
        <f>+E24+E53</f>
        <v>751283.32000000007</v>
      </c>
      <c r="F22" s="231">
        <f>+F24+F53</f>
        <v>2689017.1</v>
      </c>
      <c r="G22" s="189">
        <f t="shared" ref="G22:L22" si="3">G24+G53</f>
        <v>3012000</v>
      </c>
      <c r="H22" s="184">
        <f t="shared" si="3"/>
        <v>-502843.10000000009</v>
      </c>
      <c r="I22" s="184">
        <f t="shared" si="3"/>
        <v>2060909</v>
      </c>
      <c r="J22" s="184">
        <f t="shared" si="3"/>
        <v>0</v>
      </c>
      <c r="K22" s="184">
        <f t="shared" si="3"/>
        <v>3029739.9</v>
      </c>
      <c r="L22" s="185">
        <f t="shared" si="3"/>
        <v>5662145</v>
      </c>
      <c r="M22" s="181">
        <f>C22-L22</f>
        <v>-5662145</v>
      </c>
      <c r="R22" s="158"/>
    </row>
    <row r="23" spans="1:19" ht="15.75" hidden="1" customHeight="1" x14ac:dyDescent="0.2">
      <c r="A23" s="258"/>
      <c r="B23" s="196"/>
      <c r="C23" s="261"/>
      <c r="D23" s="196">
        <v>0</v>
      </c>
      <c r="E23" s="231">
        <v>0</v>
      </c>
      <c r="F23" s="231">
        <v>0</v>
      </c>
      <c r="G23" s="189"/>
      <c r="H23" s="190">
        <f t="shared" ref="H23:H80" si="4">I23-F23</f>
        <v>0</v>
      </c>
      <c r="I23" s="191"/>
      <c r="K23" s="192"/>
      <c r="L23" s="193"/>
      <c r="M23" s="181"/>
    </row>
    <row r="24" spans="1:19" ht="15.75" customHeight="1" x14ac:dyDescent="0.2">
      <c r="A24" s="258" t="s">
        <v>17</v>
      </c>
      <c r="B24" s="194">
        <v>10</v>
      </c>
      <c r="C24" s="295"/>
      <c r="D24" s="301">
        <v>1289244</v>
      </c>
      <c r="E24" s="231">
        <f>+E25+E42+E43</f>
        <v>381967</v>
      </c>
      <c r="F24" s="231">
        <f>+F25+F42+F43</f>
        <v>1671211</v>
      </c>
      <c r="G24" s="189">
        <f t="shared" ref="G24:L24" si="5">G25+G41+G43</f>
        <v>0</v>
      </c>
      <c r="H24" s="184">
        <f t="shared" si="5"/>
        <v>-648940</v>
      </c>
      <c r="I24" s="184">
        <f t="shared" si="5"/>
        <v>897006</v>
      </c>
      <c r="J24" s="185">
        <f t="shared" si="5"/>
        <v>0</v>
      </c>
      <c r="K24" s="190">
        <f t="shared" si="5"/>
        <v>1670240</v>
      </c>
      <c r="L24" s="195">
        <f t="shared" si="5"/>
        <v>3284839</v>
      </c>
      <c r="M24" s="181">
        <f>C24-L24</f>
        <v>-3284839</v>
      </c>
    </row>
    <row r="25" spans="1:19" ht="15.75" customHeight="1" x14ac:dyDescent="0.2">
      <c r="A25" s="260" t="s">
        <v>28</v>
      </c>
      <c r="B25" s="194">
        <v>10.01</v>
      </c>
      <c r="C25" s="298"/>
      <c r="D25" s="304">
        <v>1260873</v>
      </c>
      <c r="E25" s="240">
        <f>SUM(E26:E39)</f>
        <v>319828</v>
      </c>
      <c r="F25" s="240">
        <f>SUM(F26:F39)</f>
        <v>1580701</v>
      </c>
      <c r="G25" s="189">
        <f t="shared" ref="G25:L25" si="6">G26+G31+G38</f>
        <v>0</v>
      </c>
      <c r="H25" s="184">
        <f t="shared" si="6"/>
        <v>-632985</v>
      </c>
      <c r="I25" s="184">
        <f t="shared" si="6"/>
        <v>877451</v>
      </c>
      <c r="J25" s="185">
        <f t="shared" si="6"/>
        <v>0</v>
      </c>
      <c r="K25" s="190">
        <f t="shared" si="6"/>
        <v>1577374</v>
      </c>
      <c r="L25" s="195">
        <f t="shared" si="6"/>
        <v>3156463</v>
      </c>
      <c r="M25" s="181">
        <f t="shared" ref="M25:M41" si="7">C25-L25</f>
        <v>-3156463</v>
      </c>
    </row>
    <row r="26" spans="1:19" ht="15.75" customHeight="1" x14ac:dyDescent="0.2">
      <c r="A26" s="260" t="s">
        <v>158</v>
      </c>
      <c r="B26" s="196" t="s">
        <v>18</v>
      </c>
      <c r="C26" s="295"/>
      <c r="D26" s="301">
        <v>1199803</v>
      </c>
      <c r="E26" s="232">
        <f>+F26-D26</f>
        <v>302288</v>
      </c>
      <c r="F26" s="231">
        <v>1502091</v>
      </c>
      <c r="G26" s="197"/>
      <c r="H26" s="190">
        <f t="shared" si="4"/>
        <v>-653831</v>
      </c>
      <c r="I26" s="198">
        <v>848260</v>
      </c>
      <c r="K26" s="178">
        <f>L26-F26</f>
        <v>1439081</v>
      </c>
      <c r="L26" s="180">
        <f>2756531+16124+19085+53432+96000</f>
        <v>2941172</v>
      </c>
      <c r="M26" s="181">
        <f t="shared" si="7"/>
        <v>-2941172</v>
      </c>
    </row>
    <row r="27" spans="1:19" ht="15.75" hidden="1" customHeight="1" x14ac:dyDescent="0.2">
      <c r="A27" s="260" t="s">
        <v>29</v>
      </c>
      <c r="B27" s="196" t="s">
        <v>19</v>
      </c>
      <c r="C27" s="299"/>
      <c r="D27" s="301"/>
      <c r="E27" s="231">
        <f t="shared" ref="E27:E76" si="8">+F27-D27</f>
        <v>0</v>
      </c>
      <c r="F27" s="232"/>
      <c r="G27" s="197"/>
      <c r="H27" s="190">
        <f t="shared" si="4"/>
        <v>0</v>
      </c>
      <c r="I27" s="199"/>
      <c r="K27" s="178">
        <f t="shared" ref="K27:K52" si="9">L27-F27</f>
        <v>0</v>
      </c>
      <c r="L27" s="180"/>
      <c r="M27" s="181">
        <f t="shared" si="7"/>
        <v>0</v>
      </c>
    </row>
    <row r="28" spans="1:19" ht="15.75" hidden="1" customHeight="1" x14ac:dyDescent="0.2">
      <c r="A28" s="260" t="s">
        <v>30</v>
      </c>
      <c r="B28" s="196" t="s">
        <v>20</v>
      </c>
      <c r="C28" s="299"/>
      <c r="D28" s="301"/>
      <c r="E28" s="231">
        <f t="shared" si="8"/>
        <v>0</v>
      </c>
      <c r="F28" s="232"/>
      <c r="G28" s="197"/>
      <c r="H28" s="190">
        <f t="shared" si="4"/>
        <v>0</v>
      </c>
      <c r="I28" s="199"/>
      <c r="K28" s="178">
        <f t="shared" si="9"/>
        <v>0</v>
      </c>
      <c r="L28" s="180"/>
      <c r="M28" s="181">
        <f t="shared" si="7"/>
        <v>0</v>
      </c>
    </row>
    <row r="29" spans="1:19" ht="15.75" hidden="1" customHeight="1" x14ac:dyDescent="0.2">
      <c r="A29" s="260" t="s">
        <v>31</v>
      </c>
      <c r="B29" s="196" t="s">
        <v>21</v>
      </c>
      <c r="C29" s="299"/>
      <c r="D29" s="301"/>
      <c r="E29" s="231">
        <f t="shared" si="8"/>
        <v>0</v>
      </c>
      <c r="F29" s="232"/>
      <c r="G29" s="197"/>
      <c r="H29" s="190">
        <f t="shared" si="4"/>
        <v>0</v>
      </c>
      <c r="I29" s="199"/>
      <c r="K29" s="178">
        <f t="shared" si="9"/>
        <v>0</v>
      </c>
      <c r="L29" s="180"/>
      <c r="M29" s="181">
        <f t="shared" si="7"/>
        <v>0</v>
      </c>
    </row>
    <row r="30" spans="1:19" ht="15.75" customHeight="1" x14ac:dyDescent="0.2">
      <c r="A30" s="260" t="s">
        <v>32</v>
      </c>
      <c r="B30" s="196" t="s">
        <v>22</v>
      </c>
      <c r="C30" s="299"/>
      <c r="D30" s="301">
        <v>0</v>
      </c>
      <c r="E30" s="232">
        <f t="shared" si="8"/>
        <v>0</v>
      </c>
      <c r="F30" s="232">
        <v>0</v>
      </c>
      <c r="G30" s="197"/>
      <c r="H30" s="190">
        <f t="shared" si="4"/>
        <v>0</v>
      </c>
      <c r="I30" s="199"/>
      <c r="K30" s="178"/>
      <c r="L30" s="180"/>
      <c r="M30" s="181">
        <f t="shared" si="7"/>
        <v>0</v>
      </c>
    </row>
    <row r="31" spans="1:19" ht="15.75" customHeight="1" x14ac:dyDescent="0.2">
      <c r="A31" s="260" t="s">
        <v>33</v>
      </c>
      <c r="B31" s="196" t="s">
        <v>23</v>
      </c>
      <c r="C31" s="295"/>
      <c r="D31" s="301">
        <v>6445</v>
      </c>
      <c r="E31" s="232">
        <f t="shared" si="8"/>
        <v>1900</v>
      </c>
      <c r="F31" s="231">
        <v>8345</v>
      </c>
      <c r="G31" s="197"/>
      <c r="H31" s="190">
        <f t="shared" si="4"/>
        <v>20846</v>
      </c>
      <c r="I31" s="198">
        <v>29191</v>
      </c>
      <c r="K31" s="178">
        <f t="shared" si="9"/>
        <v>106699</v>
      </c>
      <c r="L31" s="180">
        <f>107651+620+1045+1728+4000</f>
        <v>115044</v>
      </c>
      <c r="M31" s="181">
        <f t="shared" si="7"/>
        <v>-115044</v>
      </c>
    </row>
    <row r="32" spans="1:19" ht="15.75" hidden="1" customHeight="1" x14ac:dyDescent="0.2">
      <c r="A32" s="260" t="s">
        <v>81</v>
      </c>
      <c r="B32" s="196" t="s">
        <v>80</v>
      </c>
      <c r="C32" s="299"/>
      <c r="D32" s="301"/>
      <c r="E32" s="232">
        <f t="shared" si="8"/>
        <v>0</v>
      </c>
      <c r="F32" s="232"/>
      <c r="G32" s="197"/>
      <c r="H32" s="190">
        <f t="shared" si="4"/>
        <v>0</v>
      </c>
      <c r="I32" s="200"/>
      <c r="K32" s="178">
        <f t="shared" si="9"/>
        <v>0</v>
      </c>
      <c r="L32" s="180"/>
      <c r="M32" s="181">
        <f t="shared" si="7"/>
        <v>0</v>
      </c>
    </row>
    <row r="33" spans="1:13" ht="15.75" hidden="1" customHeight="1" x14ac:dyDescent="0.2">
      <c r="A33" s="260" t="s">
        <v>34</v>
      </c>
      <c r="B33" s="201" t="s">
        <v>76</v>
      </c>
      <c r="C33" s="299"/>
      <c r="D33" s="301"/>
      <c r="E33" s="232">
        <f t="shared" si="8"/>
        <v>0</v>
      </c>
      <c r="F33" s="232"/>
      <c r="G33" s="197"/>
      <c r="H33" s="190">
        <f t="shared" si="4"/>
        <v>0</v>
      </c>
      <c r="I33" s="200"/>
      <c r="K33" s="178">
        <f t="shared" si="9"/>
        <v>0</v>
      </c>
      <c r="L33" s="180"/>
      <c r="M33" s="181">
        <f t="shared" si="7"/>
        <v>0</v>
      </c>
    </row>
    <row r="34" spans="1:13" ht="15.75" hidden="1" customHeight="1" x14ac:dyDescent="0.2">
      <c r="A34" s="260" t="s">
        <v>78</v>
      </c>
      <c r="B34" s="196" t="s">
        <v>77</v>
      </c>
      <c r="C34" s="299"/>
      <c r="D34" s="301"/>
      <c r="E34" s="232">
        <f t="shared" si="8"/>
        <v>0</v>
      </c>
      <c r="F34" s="232"/>
      <c r="G34" s="197"/>
      <c r="H34" s="190">
        <f t="shared" si="4"/>
        <v>0</v>
      </c>
      <c r="I34" s="200"/>
      <c r="K34" s="178">
        <f t="shared" si="9"/>
        <v>0</v>
      </c>
      <c r="L34" s="180"/>
      <c r="M34" s="181">
        <f t="shared" si="7"/>
        <v>0</v>
      </c>
    </row>
    <row r="35" spans="1:13" ht="15.75" hidden="1" customHeight="1" x14ac:dyDescent="0.2">
      <c r="A35" s="260"/>
      <c r="B35" s="196"/>
      <c r="C35" s="299"/>
      <c r="D35" s="301"/>
      <c r="E35" s="232">
        <f t="shared" si="8"/>
        <v>0</v>
      </c>
      <c r="F35" s="232"/>
      <c r="G35" s="197"/>
      <c r="H35" s="190">
        <f t="shared" si="4"/>
        <v>0</v>
      </c>
      <c r="I35" s="200"/>
      <c r="K35" s="178">
        <f t="shared" si="9"/>
        <v>0</v>
      </c>
      <c r="L35" s="180"/>
      <c r="M35" s="181">
        <f t="shared" si="7"/>
        <v>0</v>
      </c>
    </row>
    <row r="36" spans="1:13" ht="15.75" customHeight="1" x14ac:dyDescent="0.2">
      <c r="A36" s="260" t="s">
        <v>167</v>
      </c>
      <c r="B36" s="202" t="s">
        <v>168</v>
      </c>
      <c r="C36" s="299"/>
      <c r="D36" s="301">
        <v>0</v>
      </c>
      <c r="E36" s="232">
        <f t="shared" si="8"/>
        <v>0</v>
      </c>
      <c r="F36" s="232">
        <v>0</v>
      </c>
      <c r="G36" s="197"/>
      <c r="H36" s="190"/>
      <c r="I36" s="200"/>
      <c r="K36" s="178"/>
      <c r="L36" s="180"/>
      <c r="M36" s="181"/>
    </row>
    <row r="37" spans="1:13" ht="15.75" customHeight="1" x14ac:dyDescent="0.2">
      <c r="A37" s="260" t="s">
        <v>173</v>
      </c>
      <c r="B37" s="202" t="s">
        <v>171</v>
      </c>
      <c r="C37" s="299"/>
      <c r="D37" s="301">
        <v>0</v>
      </c>
      <c r="E37" s="232">
        <f t="shared" si="8"/>
        <v>1612</v>
      </c>
      <c r="F37" s="231">
        <f>600+1012</f>
        <v>1612</v>
      </c>
      <c r="G37" s="197"/>
      <c r="H37" s="190"/>
      <c r="I37" s="200"/>
      <c r="K37" s="178"/>
      <c r="L37" s="180"/>
      <c r="M37" s="181"/>
    </row>
    <row r="38" spans="1:13" ht="15.75" customHeight="1" x14ac:dyDescent="0.2">
      <c r="A38" s="260" t="s">
        <v>143</v>
      </c>
      <c r="B38" s="202" t="s">
        <v>146</v>
      </c>
      <c r="C38" s="295"/>
      <c r="D38" s="301">
        <v>54625</v>
      </c>
      <c r="E38" s="232">
        <f t="shared" si="8"/>
        <v>14028</v>
      </c>
      <c r="F38" s="231">
        <v>68653</v>
      </c>
      <c r="G38" s="197"/>
      <c r="H38" s="190"/>
      <c r="I38" s="200"/>
      <c r="K38" s="178">
        <f t="shared" si="9"/>
        <v>31594</v>
      </c>
      <c r="L38" s="180">
        <f>87348+1388+1735+2776+7000</f>
        <v>100247</v>
      </c>
      <c r="M38" s="181">
        <f t="shared" si="7"/>
        <v>-100247</v>
      </c>
    </row>
    <row r="39" spans="1:13" ht="15.75" customHeight="1" x14ac:dyDescent="0.2">
      <c r="A39" s="260" t="s">
        <v>151</v>
      </c>
      <c r="B39" s="202" t="s">
        <v>152</v>
      </c>
      <c r="C39" s="299"/>
      <c r="D39" s="301">
        <v>0</v>
      </c>
      <c r="E39" s="232">
        <f t="shared" si="8"/>
        <v>0</v>
      </c>
      <c r="F39" s="231">
        <v>0</v>
      </c>
      <c r="G39" s="197"/>
      <c r="H39" s="190"/>
      <c r="I39" s="200"/>
      <c r="K39" s="178"/>
      <c r="L39" s="180"/>
      <c r="M39" s="181"/>
    </row>
    <row r="40" spans="1:13" ht="15.75" hidden="1" customHeight="1" x14ac:dyDescent="0.2">
      <c r="A40" s="258" t="s">
        <v>147</v>
      </c>
      <c r="B40" s="203" t="s">
        <v>148</v>
      </c>
      <c r="C40" s="295"/>
      <c r="D40" s="301"/>
      <c r="E40" s="232">
        <f t="shared" si="8"/>
        <v>0</v>
      </c>
      <c r="F40" s="231"/>
      <c r="G40" s="197"/>
      <c r="H40" s="190"/>
      <c r="I40" s="200"/>
      <c r="K40" s="178"/>
      <c r="L40" s="180"/>
      <c r="M40" s="181"/>
    </row>
    <row r="41" spans="1:13" ht="15.75" hidden="1" customHeight="1" x14ac:dyDescent="0.2">
      <c r="A41" s="260" t="s">
        <v>122</v>
      </c>
      <c r="B41" s="202" t="s">
        <v>123</v>
      </c>
      <c r="C41" s="299"/>
      <c r="D41" s="301"/>
      <c r="E41" s="232">
        <f t="shared" si="8"/>
        <v>0</v>
      </c>
      <c r="F41" s="232"/>
      <c r="G41" s="197"/>
      <c r="H41" s="190">
        <f t="shared" si="4"/>
        <v>0</v>
      </c>
      <c r="I41" s="200"/>
      <c r="K41" s="178">
        <f>L41-F41</f>
        <v>57000</v>
      </c>
      <c r="L41" s="180">
        <v>57000</v>
      </c>
      <c r="M41" s="181">
        <f t="shared" si="7"/>
        <v>-57000</v>
      </c>
    </row>
    <row r="42" spans="1:13" ht="15.75" customHeight="1" x14ac:dyDescent="0.2">
      <c r="A42" s="260" t="s">
        <v>172</v>
      </c>
      <c r="B42" s="202" t="s">
        <v>123</v>
      </c>
      <c r="C42" s="299"/>
      <c r="D42" s="301">
        <v>0</v>
      </c>
      <c r="E42" s="232">
        <f t="shared" si="8"/>
        <v>55000</v>
      </c>
      <c r="F42" s="231">
        <v>55000</v>
      </c>
      <c r="G42" s="197"/>
      <c r="H42" s="190"/>
      <c r="I42" s="200"/>
      <c r="K42" s="178"/>
      <c r="L42" s="180"/>
      <c r="M42" s="181"/>
    </row>
    <row r="43" spans="1:13" ht="15.75" customHeight="1" x14ac:dyDescent="0.2">
      <c r="A43" s="258" t="s">
        <v>35</v>
      </c>
      <c r="B43" s="194">
        <v>10.029999999999999</v>
      </c>
      <c r="D43" s="305">
        <v>28371</v>
      </c>
      <c r="E43" s="232">
        <f t="shared" si="8"/>
        <v>7139</v>
      </c>
      <c r="F43" s="231">
        <f>+F52</f>
        <v>35510</v>
      </c>
      <c r="G43" s="197"/>
      <c r="H43" s="190">
        <f t="shared" si="4"/>
        <v>-15955</v>
      </c>
      <c r="I43" s="191">
        <f>I44+I45+I46+I47+I48+I52</f>
        <v>19555</v>
      </c>
      <c r="K43" s="178">
        <f t="shared" si="9"/>
        <v>35866</v>
      </c>
      <c r="L43" s="180">
        <f>L52</f>
        <v>71376</v>
      </c>
      <c r="M43" s="181">
        <f t="shared" ref="M43:M52" si="10">C46-L43</f>
        <v>-71376</v>
      </c>
    </row>
    <row r="44" spans="1:13" ht="15.75" hidden="1" customHeight="1" x14ac:dyDescent="0.2">
      <c r="A44" s="260" t="s">
        <v>36</v>
      </c>
      <c r="B44" s="196" t="s">
        <v>24</v>
      </c>
      <c r="D44" s="305"/>
      <c r="E44" s="232">
        <f t="shared" si="8"/>
        <v>0</v>
      </c>
      <c r="F44" s="232"/>
      <c r="G44" s="197"/>
      <c r="H44" s="190">
        <f t="shared" si="4"/>
        <v>0</v>
      </c>
      <c r="I44" s="179">
        <v>0</v>
      </c>
      <c r="K44" s="178"/>
      <c r="L44" s="180"/>
      <c r="M44" s="181">
        <f t="shared" si="10"/>
        <v>0</v>
      </c>
    </row>
    <row r="45" spans="1:13" ht="15.75" hidden="1" customHeight="1" x14ac:dyDescent="0.2">
      <c r="A45" s="260" t="s">
        <v>37</v>
      </c>
      <c r="B45" s="196" t="s">
        <v>25</v>
      </c>
      <c r="D45" s="305"/>
      <c r="E45" s="232">
        <f t="shared" si="8"/>
        <v>0</v>
      </c>
      <c r="F45" s="232"/>
      <c r="G45" s="197"/>
      <c r="H45" s="190">
        <f t="shared" si="4"/>
        <v>0</v>
      </c>
      <c r="I45" s="179">
        <v>0</v>
      </c>
      <c r="K45" s="178"/>
      <c r="L45" s="180"/>
      <c r="M45" s="181">
        <f t="shared" si="10"/>
        <v>0</v>
      </c>
    </row>
    <row r="46" spans="1:13" ht="15.75" hidden="1" customHeight="1" x14ac:dyDescent="0.2">
      <c r="A46" s="260" t="s">
        <v>38</v>
      </c>
      <c r="B46" s="196" t="s">
        <v>26</v>
      </c>
      <c r="C46" s="299"/>
      <c r="D46" s="305"/>
      <c r="E46" s="232">
        <f t="shared" si="8"/>
        <v>0</v>
      </c>
      <c r="F46" s="232"/>
      <c r="G46" s="197"/>
      <c r="H46" s="190">
        <f t="shared" si="4"/>
        <v>0</v>
      </c>
      <c r="I46" s="179">
        <v>0</v>
      </c>
      <c r="K46" s="178"/>
      <c r="L46" s="180"/>
      <c r="M46" s="181">
        <f t="shared" si="10"/>
        <v>0</v>
      </c>
    </row>
    <row r="47" spans="1:13" ht="15.75" hidden="1" customHeight="1" x14ac:dyDescent="0.2">
      <c r="A47" s="260" t="s">
        <v>39</v>
      </c>
      <c r="B47" s="196" t="s">
        <v>27</v>
      </c>
      <c r="C47" s="299"/>
      <c r="D47" s="305"/>
      <c r="E47" s="232">
        <f t="shared" si="8"/>
        <v>0</v>
      </c>
      <c r="F47" s="232"/>
      <c r="G47" s="197"/>
      <c r="H47" s="190">
        <f t="shared" si="4"/>
        <v>0</v>
      </c>
      <c r="I47" s="179">
        <v>0</v>
      </c>
      <c r="K47" s="178"/>
      <c r="L47" s="180"/>
      <c r="M47" s="181">
        <f t="shared" si="10"/>
        <v>0</v>
      </c>
    </row>
    <row r="48" spans="1:13" ht="15.75" hidden="1" customHeight="1" x14ac:dyDescent="0.2">
      <c r="A48" s="260" t="s">
        <v>72</v>
      </c>
      <c r="B48" s="196" t="s">
        <v>71</v>
      </c>
      <c r="C48" s="299"/>
      <c r="D48" s="305"/>
      <c r="E48" s="232">
        <f t="shared" si="8"/>
        <v>0</v>
      </c>
      <c r="F48" s="232"/>
      <c r="G48" s="197"/>
      <c r="H48" s="190">
        <f t="shared" si="4"/>
        <v>0</v>
      </c>
      <c r="I48" s="179">
        <v>0</v>
      </c>
      <c r="K48" s="178"/>
      <c r="L48" s="180"/>
      <c r="M48" s="181">
        <f t="shared" si="10"/>
        <v>0</v>
      </c>
    </row>
    <row r="49" spans="1:17" ht="15.75" hidden="1" customHeight="1" x14ac:dyDescent="0.2">
      <c r="A49" s="260" t="s">
        <v>113</v>
      </c>
      <c r="B49" s="196" t="s">
        <v>86</v>
      </c>
      <c r="C49" s="299"/>
      <c r="D49" s="305"/>
      <c r="E49" s="232">
        <f t="shared" si="8"/>
        <v>0</v>
      </c>
      <c r="F49" s="232"/>
      <c r="G49" s="197"/>
      <c r="H49" s="190">
        <f t="shared" si="4"/>
        <v>0</v>
      </c>
      <c r="I49" s="191"/>
      <c r="K49" s="178">
        <f t="shared" si="9"/>
        <v>0</v>
      </c>
      <c r="L49" s="180"/>
      <c r="M49" s="181">
        <f t="shared" si="10"/>
        <v>0</v>
      </c>
    </row>
    <row r="50" spans="1:17" ht="15.75" hidden="1" customHeight="1" x14ac:dyDescent="0.2">
      <c r="A50" s="260" t="s">
        <v>85</v>
      </c>
      <c r="B50" s="196"/>
      <c r="C50" s="299"/>
      <c r="D50" s="305"/>
      <c r="E50" s="232">
        <f t="shared" si="8"/>
        <v>0</v>
      </c>
      <c r="F50" s="232"/>
      <c r="G50" s="197"/>
      <c r="H50" s="190">
        <f t="shared" si="4"/>
        <v>0</v>
      </c>
      <c r="I50" s="191"/>
      <c r="K50" s="178">
        <f t="shared" si="9"/>
        <v>0</v>
      </c>
      <c r="L50" s="180"/>
      <c r="M50" s="181">
        <f t="shared" si="10"/>
        <v>0</v>
      </c>
    </row>
    <row r="51" spans="1:17" ht="15.75" hidden="1" customHeight="1" x14ac:dyDescent="0.2">
      <c r="A51" s="260"/>
      <c r="B51" s="196"/>
      <c r="C51" s="299"/>
      <c r="D51" s="305"/>
      <c r="E51" s="232">
        <f t="shared" si="8"/>
        <v>0</v>
      </c>
      <c r="F51" s="232"/>
      <c r="G51" s="197"/>
      <c r="H51" s="190">
        <f t="shared" si="4"/>
        <v>0</v>
      </c>
      <c r="I51" s="191"/>
      <c r="K51" s="178">
        <f t="shared" si="9"/>
        <v>0</v>
      </c>
      <c r="L51" s="180"/>
      <c r="M51" s="181">
        <f t="shared" si="10"/>
        <v>0</v>
      </c>
    </row>
    <row r="52" spans="1:17" ht="18" customHeight="1" x14ac:dyDescent="0.2">
      <c r="A52" s="260" t="s">
        <v>129</v>
      </c>
      <c r="B52" s="202" t="s">
        <v>128</v>
      </c>
      <c r="C52" s="299"/>
      <c r="D52" s="305">
        <v>28371</v>
      </c>
      <c r="E52" s="232">
        <f t="shared" si="8"/>
        <v>7139</v>
      </c>
      <c r="F52" s="231">
        <f>35510</f>
        <v>35510</v>
      </c>
      <c r="G52" s="197"/>
      <c r="H52" s="190">
        <f t="shared" si="4"/>
        <v>-15955</v>
      </c>
      <c r="I52" s="198">
        <v>19555</v>
      </c>
      <c r="K52" s="178">
        <f t="shared" si="9"/>
        <v>35866</v>
      </c>
      <c r="L52" s="180">
        <f>66172+408+492+1304+3000</f>
        <v>71376</v>
      </c>
      <c r="M52" s="181">
        <f t="shared" si="10"/>
        <v>-71376</v>
      </c>
    </row>
    <row r="53" spans="1:17" ht="15.75" customHeight="1" x14ac:dyDescent="0.2">
      <c r="A53" s="254" t="s">
        <v>40</v>
      </c>
      <c r="B53" s="194">
        <v>20</v>
      </c>
      <c r="C53" s="299"/>
      <c r="D53" s="305">
        <v>648489.78</v>
      </c>
      <c r="E53" s="232">
        <f>+F53-D53</f>
        <v>369316.32000000007</v>
      </c>
      <c r="F53" s="232">
        <f>SUM(F55:F77)-F69</f>
        <v>1017806.1000000001</v>
      </c>
      <c r="G53" s="189">
        <f t="shared" ref="G53:L53" si="11">G54+G65+G67+G73+G74+G75+G76+G77</f>
        <v>3012000</v>
      </c>
      <c r="H53" s="184">
        <f t="shared" si="11"/>
        <v>146096.89999999994</v>
      </c>
      <c r="I53" s="184">
        <f t="shared" si="11"/>
        <v>1163903</v>
      </c>
      <c r="J53" s="185">
        <f t="shared" si="11"/>
        <v>0</v>
      </c>
      <c r="K53" s="190">
        <f>L53-F53</f>
        <v>1359499.9</v>
      </c>
      <c r="L53" s="195">
        <f t="shared" si="11"/>
        <v>2377306</v>
      </c>
      <c r="M53" s="181"/>
      <c r="Q53" s="204"/>
    </row>
    <row r="54" spans="1:17" ht="15.75" customHeight="1" x14ac:dyDescent="0.2">
      <c r="A54" s="261" t="s">
        <v>47</v>
      </c>
      <c r="B54" s="194">
        <v>20.010000000000002</v>
      </c>
      <c r="C54" s="299"/>
      <c r="D54" s="305">
        <v>329677.56</v>
      </c>
      <c r="E54" s="232">
        <f t="shared" si="8"/>
        <v>192551.49000000005</v>
      </c>
      <c r="F54" s="232">
        <f>SUM(F55:F64)</f>
        <v>522229.05000000005</v>
      </c>
      <c r="G54" s="189">
        <f t="shared" ref="G54:L54" si="12">SUM(G55:G64)</f>
        <v>1441000</v>
      </c>
      <c r="H54" s="184">
        <f t="shared" si="12"/>
        <v>-131830.05000000002</v>
      </c>
      <c r="I54" s="184">
        <f t="shared" si="12"/>
        <v>390399</v>
      </c>
      <c r="J54" s="185">
        <f t="shared" si="12"/>
        <v>0</v>
      </c>
      <c r="K54" s="190">
        <f>L54-F54</f>
        <v>342208.94999999995</v>
      </c>
      <c r="L54" s="195">
        <f t="shared" si="12"/>
        <v>864438</v>
      </c>
      <c r="M54" s="181"/>
    </row>
    <row r="55" spans="1:17" ht="15.75" customHeight="1" x14ac:dyDescent="0.2">
      <c r="A55" s="261" t="s">
        <v>48</v>
      </c>
      <c r="B55" s="196" t="s">
        <v>41</v>
      </c>
      <c r="C55" s="299"/>
      <c r="D55" s="301">
        <v>0</v>
      </c>
      <c r="E55" s="232">
        <f t="shared" si="8"/>
        <v>0</v>
      </c>
      <c r="F55" s="232">
        <v>0</v>
      </c>
      <c r="G55" s="197">
        <v>28000</v>
      </c>
      <c r="H55" s="190">
        <f t="shared" si="4"/>
        <v>0</v>
      </c>
      <c r="I55" s="198"/>
      <c r="K55" s="192"/>
      <c r="L55" s="180"/>
      <c r="M55" s="181" t="e">
        <f>#REF!-L55</f>
        <v>#REF!</v>
      </c>
    </row>
    <row r="56" spans="1:17" ht="15.75" customHeight="1" x14ac:dyDescent="0.2">
      <c r="A56" s="261" t="s">
        <v>49</v>
      </c>
      <c r="B56" s="196" t="s">
        <v>42</v>
      </c>
      <c r="C56" s="299"/>
      <c r="D56" s="301">
        <v>78.94</v>
      </c>
      <c r="E56" s="232">
        <f t="shared" si="8"/>
        <v>1820.9299999999998</v>
      </c>
      <c r="F56" s="232">
        <v>1899.87</v>
      </c>
      <c r="G56" s="197">
        <v>19000</v>
      </c>
      <c r="H56" s="190">
        <f t="shared" si="4"/>
        <v>-1899.87</v>
      </c>
      <c r="I56" s="198"/>
      <c r="K56" s="178">
        <f>L56-F56</f>
        <v>621.13000000000011</v>
      </c>
      <c r="L56" s="180">
        <v>2521</v>
      </c>
      <c r="M56" s="181" t="e">
        <f>#REF!-L56</f>
        <v>#REF!</v>
      </c>
    </row>
    <row r="57" spans="1:17" ht="15.75" customHeight="1" x14ac:dyDescent="0.2">
      <c r="A57" s="261" t="s">
        <v>50</v>
      </c>
      <c r="B57" s="196" t="s">
        <v>43</v>
      </c>
      <c r="C57" s="299"/>
      <c r="D57" s="301">
        <v>102712.89</v>
      </c>
      <c r="E57" s="232">
        <f t="shared" si="8"/>
        <v>38250.37000000001</v>
      </c>
      <c r="F57" s="231">
        <v>140963.26</v>
      </c>
      <c r="G57" s="197">
        <v>163000</v>
      </c>
      <c r="H57" s="190">
        <f t="shared" si="4"/>
        <v>-78197.260000000009</v>
      </c>
      <c r="I57" s="199">
        <v>62766</v>
      </c>
      <c r="K57" s="178">
        <f t="shared" ref="K57:K80" si="13">L57-F57</f>
        <v>-63852.260000000009</v>
      </c>
      <c r="L57" s="180">
        <v>77111</v>
      </c>
      <c r="M57" s="181" t="e">
        <f>#REF!-L57</f>
        <v>#REF!</v>
      </c>
    </row>
    <row r="58" spans="1:17" ht="15.75" customHeight="1" x14ac:dyDescent="0.2">
      <c r="A58" s="261" t="s">
        <v>51</v>
      </c>
      <c r="B58" s="196" t="s">
        <v>44</v>
      </c>
      <c r="C58" s="295"/>
      <c r="D58" s="301">
        <v>6687.32</v>
      </c>
      <c r="E58" s="232">
        <f t="shared" si="8"/>
        <v>3530.630000000001</v>
      </c>
      <c r="F58" s="231">
        <v>10217.950000000001</v>
      </c>
      <c r="G58" s="197">
        <v>18000</v>
      </c>
      <c r="H58" s="190">
        <f t="shared" si="4"/>
        <v>-7045.9500000000007</v>
      </c>
      <c r="I58" s="199">
        <v>3172</v>
      </c>
      <c r="K58" s="178">
        <f t="shared" si="13"/>
        <v>-4928.9500000000007</v>
      </c>
      <c r="L58" s="180">
        <v>5289</v>
      </c>
      <c r="M58" s="181">
        <f t="shared" ref="M58:M80" si="14">C58-L58</f>
        <v>-5289</v>
      </c>
    </row>
    <row r="59" spans="1:17" ht="15.75" customHeight="1" x14ac:dyDescent="0.2">
      <c r="A59" s="261" t="s">
        <v>88</v>
      </c>
      <c r="B59" s="196" t="s">
        <v>87</v>
      </c>
      <c r="C59" s="299"/>
      <c r="D59" s="301">
        <v>0</v>
      </c>
      <c r="E59" s="232">
        <f t="shared" si="8"/>
        <v>0</v>
      </c>
      <c r="F59" s="232">
        <v>0</v>
      </c>
      <c r="G59" s="197">
        <v>50000</v>
      </c>
      <c r="H59" s="190">
        <f t="shared" si="4"/>
        <v>0</v>
      </c>
      <c r="I59" s="199"/>
      <c r="K59" s="178">
        <f t="shared" si="13"/>
        <v>0</v>
      </c>
      <c r="L59" s="180"/>
      <c r="M59" s="181">
        <f t="shared" si="14"/>
        <v>0</v>
      </c>
    </row>
    <row r="60" spans="1:17" ht="15.75" customHeight="1" x14ac:dyDescent="0.2">
      <c r="A60" s="261" t="s">
        <v>92</v>
      </c>
      <c r="B60" s="196" t="s">
        <v>93</v>
      </c>
      <c r="C60" s="295"/>
      <c r="D60" s="301">
        <v>0</v>
      </c>
      <c r="E60" s="232">
        <f t="shared" si="8"/>
        <v>0</v>
      </c>
      <c r="F60" s="232">
        <v>0</v>
      </c>
      <c r="G60" s="197">
        <v>3000</v>
      </c>
      <c r="H60" s="190">
        <f t="shared" si="4"/>
        <v>1574</v>
      </c>
      <c r="I60" s="200">
        <v>1574</v>
      </c>
      <c r="K60" s="178">
        <f t="shared" si="13"/>
        <v>3551</v>
      </c>
      <c r="L60" s="180">
        <v>3551</v>
      </c>
      <c r="M60" s="181">
        <f t="shared" si="14"/>
        <v>-3551</v>
      </c>
    </row>
    <row r="61" spans="1:17" ht="15.75" customHeight="1" x14ac:dyDescent="0.2">
      <c r="A61" s="261" t="s">
        <v>95</v>
      </c>
      <c r="B61" s="196" t="s">
        <v>96</v>
      </c>
      <c r="C61" s="299"/>
      <c r="D61" s="301">
        <v>0</v>
      </c>
      <c r="E61" s="232">
        <f t="shared" si="8"/>
        <v>0</v>
      </c>
      <c r="F61" s="232">
        <v>0</v>
      </c>
      <c r="G61" s="197">
        <v>1000</v>
      </c>
      <c r="H61" s="190">
        <f t="shared" si="4"/>
        <v>0</v>
      </c>
      <c r="I61" s="200"/>
      <c r="K61" s="178">
        <f t="shared" si="13"/>
        <v>120</v>
      </c>
      <c r="L61" s="180">
        <v>120</v>
      </c>
      <c r="M61" s="181">
        <f t="shared" si="14"/>
        <v>-120</v>
      </c>
    </row>
    <row r="62" spans="1:17" ht="15.75" customHeight="1" x14ac:dyDescent="0.2">
      <c r="A62" s="261" t="s">
        <v>52</v>
      </c>
      <c r="B62" s="196" t="s">
        <v>45</v>
      </c>
      <c r="C62" s="295"/>
      <c r="D62" s="301">
        <v>9470.59</v>
      </c>
      <c r="E62" s="232">
        <f t="shared" si="8"/>
        <v>1184.8999999999996</v>
      </c>
      <c r="F62" s="231">
        <v>10655.49</v>
      </c>
      <c r="G62" s="197">
        <v>40000</v>
      </c>
      <c r="H62" s="190">
        <f t="shared" si="4"/>
        <v>12913.51</v>
      </c>
      <c r="I62" s="200">
        <v>23569</v>
      </c>
      <c r="K62" s="178">
        <f t="shared" si="13"/>
        <v>24356.510000000002</v>
      </c>
      <c r="L62" s="180">
        <v>35012</v>
      </c>
      <c r="M62" s="181">
        <f t="shared" si="14"/>
        <v>-35012</v>
      </c>
    </row>
    <row r="63" spans="1:17" ht="15.75" customHeight="1" x14ac:dyDescent="0.2">
      <c r="A63" s="261" t="s">
        <v>53</v>
      </c>
      <c r="B63" s="196" t="s">
        <v>46</v>
      </c>
      <c r="C63" s="295"/>
      <c r="D63" s="301">
        <v>203546.95</v>
      </c>
      <c r="E63" s="232">
        <f t="shared" si="8"/>
        <v>128885.57</v>
      </c>
      <c r="F63" s="231">
        <v>332432.52</v>
      </c>
      <c r="G63" s="197">
        <v>987000</v>
      </c>
      <c r="H63" s="190">
        <f t="shared" si="4"/>
        <v>-59332.520000000019</v>
      </c>
      <c r="I63" s="200">
        <v>273100</v>
      </c>
      <c r="K63" s="178">
        <f t="shared" si="13"/>
        <v>350148.48</v>
      </c>
      <c r="L63" s="180">
        <v>682581</v>
      </c>
      <c r="M63" s="181">
        <f t="shared" si="14"/>
        <v>-682581</v>
      </c>
      <c r="Q63" s="158"/>
    </row>
    <row r="64" spans="1:17" ht="15.75" customHeight="1" x14ac:dyDescent="0.2">
      <c r="A64" s="261" t="s">
        <v>99</v>
      </c>
      <c r="B64" s="196" t="s">
        <v>89</v>
      </c>
      <c r="C64" s="295"/>
      <c r="D64" s="301">
        <v>7180.87</v>
      </c>
      <c r="E64" s="232">
        <f t="shared" si="8"/>
        <v>18879.09</v>
      </c>
      <c r="F64" s="231">
        <v>26059.96</v>
      </c>
      <c r="G64" s="197">
        <v>132000</v>
      </c>
      <c r="H64" s="190">
        <f t="shared" si="4"/>
        <v>158.04000000000087</v>
      </c>
      <c r="I64" s="200">
        <v>26218</v>
      </c>
      <c r="K64" s="178">
        <f t="shared" si="13"/>
        <v>32193.040000000001</v>
      </c>
      <c r="L64" s="180">
        <v>58253</v>
      </c>
      <c r="M64" s="181">
        <f t="shared" si="14"/>
        <v>-58253</v>
      </c>
    </row>
    <row r="65" spans="1:17" ht="15.75" customHeight="1" x14ac:dyDescent="0.2">
      <c r="A65" s="261" t="s">
        <v>54</v>
      </c>
      <c r="B65" s="194">
        <v>20.02</v>
      </c>
      <c r="C65" s="299"/>
      <c r="D65" s="301">
        <v>833</v>
      </c>
      <c r="E65" s="232">
        <f t="shared" si="8"/>
        <v>1133.32</v>
      </c>
      <c r="F65" s="231">
        <v>1966.32</v>
      </c>
      <c r="G65" s="197">
        <v>100000</v>
      </c>
      <c r="H65" s="190">
        <f t="shared" si="4"/>
        <v>-576.31999999999994</v>
      </c>
      <c r="I65" s="191">
        <v>1390</v>
      </c>
      <c r="K65" s="178">
        <f t="shared" si="13"/>
        <v>13615.68</v>
      </c>
      <c r="L65" s="180">
        <v>15582</v>
      </c>
      <c r="M65" s="181">
        <f t="shared" si="14"/>
        <v>-15582</v>
      </c>
    </row>
    <row r="66" spans="1:17" ht="15.75" hidden="1" customHeight="1" x14ac:dyDescent="0.2">
      <c r="A66" s="261"/>
      <c r="B66" s="194"/>
      <c r="C66" s="299"/>
      <c r="D66" s="301"/>
      <c r="E66" s="232">
        <f t="shared" si="8"/>
        <v>0</v>
      </c>
      <c r="F66" s="232"/>
      <c r="G66" s="197"/>
      <c r="H66" s="190">
        <f t="shared" si="4"/>
        <v>0</v>
      </c>
      <c r="I66" s="191"/>
      <c r="K66" s="178">
        <f t="shared" si="13"/>
        <v>0</v>
      </c>
      <c r="L66" s="180"/>
      <c r="M66" s="181">
        <f t="shared" si="14"/>
        <v>0</v>
      </c>
    </row>
    <row r="67" spans="1:17" ht="15.75" customHeight="1" x14ac:dyDescent="0.2">
      <c r="A67" s="261" t="s">
        <v>55</v>
      </c>
      <c r="B67" s="194">
        <v>20.05</v>
      </c>
      <c r="C67" s="299"/>
      <c r="D67" s="301">
        <v>0</v>
      </c>
      <c r="E67" s="232">
        <f t="shared" si="8"/>
        <v>0</v>
      </c>
      <c r="F67" s="232">
        <v>0</v>
      </c>
      <c r="G67" s="197"/>
      <c r="H67" s="190">
        <f t="shared" si="4"/>
        <v>119</v>
      </c>
      <c r="I67" s="191">
        <v>119</v>
      </c>
      <c r="K67" s="178">
        <f t="shared" si="13"/>
        <v>119</v>
      </c>
      <c r="L67" s="180">
        <v>119</v>
      </c>
      <c r="M67" s="181">
        <f t="shared" si="14"/>
        <v>-119</v>
      </c>
    </row>
    <row r="68" spans="1:17" ht="15.75" customHeight="1" x14ac:dyDescent="0.2">
      <c r="A68" s="261" t="s">
        <v>56</v>
      </c>
      <c r="B68" s="196" t="s">
        <v>57</v>
      </c>
      <c r="C68" s="299"/>
      <c r="D68" s="301">
        <v>0</v>
      </c>
      <c r="E68" s="232">
        <f t="shared" si="8"/>
        <v>0</v>
      </c>
      <c r="F68" s="232">
        <v>0</v>
      </c>
      <c r="G68" s="197"/>
      <c r="H68" s="190">
        <f t="shared" si="4"/>
        <v>0</v>
      </c>
      <c r="I68" s="199"/>
      <c r="K68" s="178"/>
      <c r="L68" s="180"/>
      <c r="M68" s="181">
        <f t="shared" si="14"/>
        <v>0</v>
      </c>
    </row>
    <row r="69" spans="1:17" ht="15.75" customHeight="1" x14ac:dyDescent="0.2">
      <c r="A69" s="261" t="s">
        <v>59</v>
      </c>
      <c r="B69" s="196" t="s">
        <v>58</v>
      </c>
      <c r="C69" s="299"/>
      <c r="D69" s="301">
        <v>0</v>
      </c>
      <c r="E69" s="232">
        <f t="shared" si="8"/>
        <v>0</v>
      </c>
      <c r="F69" s="232">
        <v>0</v>
      </c>
      <c r="G69" s="197"/>
      <c r="H69" s="190">
        <f t="shared" si="4"/>
        <v>119</v>
      </c>
      <c r="I69" s="199">
        <v>119</v>
      </c>
      <c r="K69" s="178">
        <f t="shared" si="13"/>
        <v>119</v>
      </c>
      <c r="L69" s="180">
        <v>119</v>
      </c>
      <c r="M69" s="181">
        <f t="shared" si="14"/>
        <v>-119</v>
      </c>
    </row>
    <row r="70" spans="1:17" ht="15.75" customHeight="1" x14ac:dyDescent="0.2">
      <c r="A70" s="261" t="s">
        <v>60</v>
      </c>
      <c r="B70" s="194">
        <v>20.059999999999999</v>
      </c>
      <c r="C70" s="299"/>
      <c r="D70" s="301">
        <v>0</v>
      </c>
      <c r="E70" s="232">
        <f t="shared" si="8"/>
        <v>0</v>
      </c>
      <c r="F70" s="232">
        <v>0</v>
      </c>
      <c r="G70" s="197"/>
      <c r="H70" s="190">
        <f t="shared" si="4"/>
        <v>0</v>
      </c>
      <c r="I70" s="191"/>
      <c r="K70" s="178"/>
      <c r="L70" s="180"/>
      <c r="M70" s="181">
        <f t="shared" si="14"/>
        <v>0</v>
      </c>
    </row>
    <row r="71" spans="1:17" ht="15.75" customHeight="1" x14ac:dyDescent="0.2">
      <c r="A71" s="261" t="s">
        <v>61</v>
      </c>
      <c r="B71" s="196" t="s">
        <v>62</v>
      </c>
      <c r="C71" s="299"/>
      <c r="D71" s="301">
        <v>0</v>
      </c>
      <c r="E71" s="232">
        <f t="shared" si="8"/>
        <v>0</v>
      </c>
      <c r="F71" s="232">
        <v>0</v>
      </c>
      <c r="G71" s="197"/>
      <c r="H71" s="190">
        <f t="shared" si="4"/>
        <v>0</v>
      </c>
      <c r="I71" s="199"/>
      <c r="K71" s="178"/>
      <c r="L71" s="180"/>
      <c r="M71" s="181">
        <f t="shared" si="14"/>
        <v>0</v>
      </c>
    </row>
    <row r="72" spans="1:17" ht="15.75" customHeight="1" x14ac:dyDescent="0.2">
      <c r="A72" s="261" t="s">
        <v>63</v>
      </c>
      <c r="B72" s="196" t="s">
        <v>64</v>
      </c>
      <c r="C72" s="299"/>
      <c r="D72" s="301">
        <v>0</v>
      </c>
      <c r="E72" s="232">
        <f t="shared" si="8"/>
        <v>0</v>
      </c>
      <c r="F72" s="232">
        <v>0</v>
      </c>
      <c r="G72" s="197"/>
      <c r="H72" s="190">
        <f t="shared" si="4"/>
        <v>0</v>
      </c>
      <c r="I72" s="199"/>
      <c r="K72" s="178"/>
      <c r="L72" s="180"/>
      <c r="M72" s="181">
        <f t="shared" si="14"/>
        <v>0</v>
      </c>
    </row>
    <row r="73" spans="1:17" ht="15.75" customHeight="1" x14ac:dyDescent="0.2">
      <c r="A73" s="261" t="s">
        <v>65</v>
      </c>
      <c r="B73" s="194">
        <v>20.11</v>
      </c>
      <c r="C73" s="299"/>
      <c r="D73" s="301">
        <v>0</v>
      </c>
      <c r="E73" s="232">
        <f t="shared" si="8"/>
        <v>0</v>
      </c>
      <c r="F73" s="232">
        <v>0</v>
      </c>
      <c r="G73" s="197">
        <v>22000</v>
      </c>
      <c r="H73" s="190">
        <f t="shared" si="4"/>
        <v>0</v>
      </c>
      <c r="I73" s="191"/>
      <c r="K73" s="178"/>
      <c r="L73" s="180"/>
      <c r="M73" s="181">
        <f t="shared" si="14"/>
        <v>0</v>
      </c>
    </row>
    <row r="74" spans="1:17" ht="15.75" customHeight="1" x14ac:dyDescent="0.2">
      <c r="A74" s="261" t="s">
        <v>127</v>
      </c>
      <c r="B74" s="203" t="s">
        <v>126</v>
      </c>
      <c r="C74" s="299"/>
      <c r="D74" s="301">
        <v>0</v>
      </c>
      <c r="E74" s="232">
        <f t="shared" si="8"/>
        <v>0</v>
      </c>
      <c r="F74" s="232">
        <v>0</v>
      </c>
      <c r="G74" s="197"/>
      <c r="H74" s="190">
        <f t="shared" si="4"/>
        <v>0</v>
      </c>
      <c r="I74" s="191"/>
      <c r="K74" s="178"/>
      <c r="L74" s="180"/>
      <c r="M74" s="181">
        <f t="shared" si="14"/>
        <v>0</v>
      </c>
    </row>
    <row r="75" spans="1:17" ht="15.75" customHeight="1" x14ac:dyDescent="0.2">
      <c r="A75" s="261" t="s">
        <v>79</v>
      </c>
      <c r="B75" s="194">
        <v>20.13</v>
      </c>
      <c r="C75" s="299"/>
      <c r="D75" s="301">
        <v>0</v>
      </c>
      <c r="E75" s="232">
        <f t="shared" si="8"/>
        <v>0</v>
      </c>
      <c r="F75" s="232">
        <v>0</v>
      </c>
      <c r="G75" s="197">
        <v>1000</v>
      </c>
      <c r="H75" s="190">
        <f t="shared" si="4"/>
        <v>367</v>
      </c>
      <c r="I75" s="191">
        <v>367</v>
      </c>
      <c r="J75" s="204"/>
      <c r="K75" s="178"/>
      <c r="L75" s="180">
        <v>1555</v>
      </c>
      <c r="M75" s="181">
        <f t="shared" si="14"/>
        <v>-1555</v>
      </c>
    </row>
    <row r="76" spans="1:17" ht="15.75" customHeight="1" thickBot="1" x14ac:dyDescent="0.25">
      <c r="A76" s="262" t="s">
        <v>66</v>
      </c>
      <c r="B76" s="249">
        <v>20.14</v>
      </c>
      <c r="C76" s="300"/>
      <c r="D76" s="306">
        <v>50</v>
      </c>
      <c r="E76" s="250">
        <f t="shared" si="8"/>
        <v>0</v>
      </c>
      <c r="F76" s="233">
        <v>50</v>
      </c>
      <c r="G76" s="197">
        <v>22000</v>
      </c>
      <c r="H76" s="190">
        <f t="shared" si="4"/>
        <v>330</v>
      </c>
      <c r="I76" s="191">
        <v>380</v>
      </c>
      <c r="K76" s="178">
        <f t="shared" si="13"/>
        <v>2250</v>
      </c>
      <c r="L76" s="180">
        <v>2300</v>
      </c>
      <c r="M76" s="181">
        <f t="shared" si="14"/>
        <v>-2300</v>
      </c>
      <c r="Q76" s="227"/>
    </row>
    <row r="77" spans="1:17" ht="15.75" customHeight="1" thickBot="1" x14ac:dyDescent="0.25">
      <c r="A77" s="263" t="s">
        <v>67</v>
      </c>
      <c r="B77" s="241">
        <v>20.3</v>
      </c>
      <c r="C77" s="270"/>
      <c r="D77" s="246">
        <v>317929.21999999997</v>
      </c>
      <c r="E77" s="242">
        <f>+F77-D77</f>
        <v>175631.51000000007</v>
      </c>
      <c r="F77" s="293">
        <f>+F78+F79+F80</f>
        <v>493560.73000000004</v>
      </c>
      <c r="G77" s="197">
        <v>1426000</v>
      </c>
      <c r="H77" s="190">
        <f t="shared" si="4"/>
        <v>277687.26999999996</v>
      </c>
      <c r="I77" s="205">
        <f>I79+I80</f>
        <v>771248</v>
      </c>
      <c r="K77" s="178">
        <f t="shared" si="13"/>
        <v>999751.27</v>
      </c>
      <c r="L77" s="180">
        <f>L79+L80</f>
        <v>1493312</v>
      </c>
      <c r="M77" s="181">
        <f t="shared" si="14"/>
        <v>-1493312</v>
      </c>
      <c r="Q77" s="227"/>
    </row>
    <row r="78" spans="1:17" ht="15.75" customHeight="1" x14ac:dyDescent="0.2">
      <c r="A78" s="264" t="s">
        <v>141</v>
      </c>
      <c r="B78" s="236" t="s">
        <v>142</v>
      </c>
      <c r="C78" s="247"/>
      <c r="D78" s="247">
        <v>85.29</v>
      </c>
      <c r="E78" s="237">
        <f>+F78-D78</f>
        <v>3014</v>
      </c>
      <c r="F78" s="313">
        <v>3099.29</v>
      </c>
      <c r="G78" s="197"/>
      <c r="H78" s="190"/>
      <c r="I78" s="205"/>
      <c r="K78" s="178"/>
      <c r="L78" s="180"/>
      <c r="M78" s="181"/>
      <c r="Q78" s="227"/>
    </row>
    <row r="79" spans="1:17" ht="15.75" customHeight="1" x14ac:dyDescent="0.2">
      <c r="A79" s="261" t="s">
        <v>124</v>
      </c>
      <c r="B79" s="206" t="s">
        <v>125</v>
      </c>
      <c r="C79" s="248"/>
      <c r="D79" s="248">
        <v>95690.240000000005</v>
      </c>
      <c r="E79" s="232">
        <f t="shared" ref="E79:E84" si="15">+F79-D79</f>
        <v>47856.67</v>
      </c>
      <c r="F79" s="314">
        <v>143546.91</v>
      </c>
      <c r="G79" s="197"/>
      <c r="H79" s="190">
        <f t="shared" si="4"/>
        <v>127817.09</v>
      </c>
      <c r="I79" s="179">
        <v>271364</v>
      </c>
      <c r="K79" s="178">
        <f t="shared" si="13"/>
        <v>127817.09</v>
      </c>
      <c r="L79" s="180">
        <v>271364</v>
      </c>
      <c r="M79" s="181">
        <f t="shared" si="14"/>
        <v>-271364</v>
      </c>
    </row>
    <row r="80" spans="1:17" ht="16.5" customHeight="1" x14ac:dyDescent="0.2">
      <c r="A80" s="261" t="s">
        <v>68</v>
      </c>
      <c r="B80" s="196" t="s">
        <v>69</v>
      </c>
      <c r="C80" s="245"/>
      <c r="D80" s="245">
        <v>222153.69</v>
      </c>
      <c r="E80" s="232">
        <f t="shared" si="15"/>
        <v>124760.84000000003</v>
      </c>
      <c r="F80" s="267">
        <f>328668.78+7500+7500+2500+160+535.38+50.37</f>
        <v>346914.53</v>
      </c>
      <c r="G80" s="197"/>
      <c r="H80" s="190">
        <f t="shared" si="4"/>
        <v>152969.46999999997</v>
      </c>
      <c r="I80" s="200">
        <v>499884</v>
      </c>
      <c r="K80" s="178">
        <f t="shared" si="13"/>
        <v>875033.47</v>
      </c>
      <c r="L80" s="180">
        <v>1221948</v>
      </c>
      <c r="M80" s="181">
        <f t="shared" si="14"/>
        <v>-1221948</v>
      </c>
    </row>
    <row r="81" spans="1:13" ht="15.75" customHeight="1" x14ac:dyDescent="0.2">
      <c r="A81" s="253" t="s">
        <v>6</v>
      </c>
      <c r="B81" s="196"/>
      <c r="C81" s="243"/>
      <c r="D81" s="245">
        <v>0</v>
      </c>
      <c r="E81" s="232">
        <f t="shared" si="15"/>
        <v>0</v>
      </c>
      <c r="F81" s="267">
        <v>0</v>
      </c>
      <c r="G81" s="197"/>
      <c r="H81" s="207"/>
      <c r="I81" s="208"/>
      <c r="K81" s="209"/>
      <c r="L81" s="210"/>
      <c r="M81" s="211"/>
    </row>
    <row r="82" spans="1:13" ht="15.75" customHeight="1" x14ac:dyDescent="0.2">
      <c r="A82" s="255" t="s">
        <v>114</v>
      </c>
      <c r="B82" s="194">
        <v>59</v>
      </c>
      <c r="C82" s="287"/>
      <c r="D82" s="244">
        <v>0</v>
      </c>
      <c r="E82" s="232">
        <f t="shared" si="15"/>
        <v>0</v>
      </c>
      <c r="F82" s="266">
        <v>0</v>
      </c>
      <c r="G82" s="197"/>
      <c r="H82" s="212"/>
      <c r="I82" s="205"/>
      <c r="K82" s="192"/>
      <c r="L82" s="180"/>
      <c r="M82" s="181"/>
    </row>
    <row r="83" spans="1:13" ht="15.75" customHeight="1" x14ac:dyDescent="0.2">
      <c r="A83" s="253" t="s">
        <v>105</v>
      </c>
      <c r="B83" s="196" t="s">
        <v>106</v>
      </c>
      <c r="C83" s="245"/>
      <c r="D83" s="244">
        <v>0</v>
      </c>
      <c r="E83" s="232">
        <f t="shared" si="15"/>
        <v>0</v>
      </c>
      <c r="F83" s="266">
        <v>0</v>
      </c>
      <c r="G83" s="197"/>
      <c r="H83" s="192"/>
      <c r="I83" s="200"/>
      <c r="K83" s="192"/>
      <c r="L83" s="180"/>
      <c r="M83" s="181"/>
    </row>
    <row r="84" spans="1:13" ht="15.75" customHeight="1" x14ac:dyDescent="0.2">
      <c r="A84" s="253" t="s">
        <v>180</v>
      </c>
      <c r="B84" s="194">
        <v>58</v>
      </c>
      <c r="C84" s="245"/>
      <c r="D84" s="244"/>
      <c r="E84" s="232">
        <f t="shared" si="15"/>
        <v>7432</v>
      </c>
      <c r="F84" s="266">
        <f>+F85+F86</f>
        <v>7432</v>
      </c>
      <c r="G84" s="197"/>
      <c r="H84" s="192"/>
      <c r="I84" s="200"/>
      <c r="K84" s="192"/>
      <c r="L84" s="180"/>
      <c r="M84" s="181"/>
    </row>
    <row r="85" spans="1:13" ht="15.75" customHeight="1" x14ac:dyDescent="0.2">
      <c r="A85" s="253" t="s">
        <v>181</v>
      </c>
      <c r="B85" s="196" t="s">
        <v>179</v>
      </c>
      <c r="C85" s="245"/>
      <c r="D85" s="244"/>
      <c r="E85" s="232">
        <f>+F83-D83</f>
        <v>0</v>
      </c>
      <c r="F85" s="266">
        <v>0</v>
      </c>
      <c r="G85" s="197"/>
      <c r="H85" s="192"/>
      <c r="I85" s="200"/>
      <c r="K85" s="192"/>
      <c r="L85" s="180"/>
      <c r="M85" s="181"/>
    </row>
    <row r="86" spans="1:13" ht="15.75" customHeight="1" x14ac:dyDescent="0.2">
      <c r="A86" s="253" t="s">
        <v>182</v>
      </c>
      <c r="B86" s="196" t="s">
        <v>178</v>
      </c>
      <c r="C86" s="245"/>
      <c r="D86" s="244"/>
      <c r="E86" s="232">
        <v>0</v>
      </c>
      <c r="F86" s="266">
        <v>7432</v>
      </c>
      <c r="G86" s="197"/>
      <c r="H86" s="192"/>
      <c r="I86" s="200"/>
      <c r="K86" s="192"/>
      <c r="L86" s="180"/>
      <c r="M86" s="181"/>
    </row>
    <row r="87" spans="1:13" x14ac:dyDescent="0.2">
      <c r="A87" s="254" t="s">
        <v>97</v>
      </c>
      <c r="B87" s="196">
        <v>85</v>
      </c>
      <c r="C87" s="244"/>
      <c r="D87" s="244">
        <v>-793</v>
      </c>
      <c r="E87" s="232">
        <v>0</v>
      </c>
      <c r="F87" s="312">
        <f>+F89</f>
        <v>-793</v>
      </c>
      <c r="G87" s="197"/>
      <c r="H87" s="192"/>
      <c r="I87" s="191">
        <v>-19910</v>
      </c>
      <c r="K87" s="178">
        <f>L87-F87</f>
        <v>-19117</v>
      </c>
      <c r="L87" s="180">
        <v>-19910</v>
      </c>
      <c r="M87" s="181">
        <f>C87-L87</f>
        <v>19910</v>
      </c>
    </row>
    <row r="88" spans="1:13" ht="12.6" customHeight="1" x14ac:dyDescent="0.2">
      <c r="A88" s="254" t="s">
        <v>98</v>
      </c>
      <c r="B88" s="196"/>
      <c r="C88" s="243"/>
      <c r="D88" s="245"/>
      <c r="E88" s="232">
        <f>+F88-D88</f>
        <v>0</v>
      </c>
      <c r="F88" s="307"/>
      <c r="G88" s="197"/>
      <c r="H88" s="192"/>
      <c r="I88" s="199"/>
      <c r="K88" s="192"/>
      <c r="L88" s="180"/>
      <c r="M88" s="181"/>
    </row>
    <row r="89" spans="1:13" ht="11.85" customHeight="1" x14ac:dyDescent="0.2">
      <c r="A89" s="255" t="s">
        <v>117</v>
      </c>
      <c r="B89" s="194" t="s">
        <v>185</v>
      </c>
      <c r="C89" s="243"/>
      <c r="D89" s="244">
        <v>-793</v>
      </c>
      <c r="E89" s="232">
        <f>+F89-D89</f>
        <v>0</v>
      </c>
      <c r="F89" s="307">
        <v>-793</v>
      </c>
      <c r="G89" s="197"/>
      <c r="H89" s="192"/>
      <c r="I89" s="199">
        <v>-19910</v>
      </c>
      <c r="K89" s="192">
        <v>0</v>
      </c>
      <c r="L89" s="180">
        <v>-19910</v>
      </c>
      <c r="M89" s="181">
        <f>C89-L89</f>
        <v>19910</v>
      </c>
    </row>
    <row r="90" spans="1:13" ht="17.25" customHeight="1" x14ac:dyDescent="0.2">
      <c r="A90" s="257" t="s">
        <v>108</v>
      </c>
      <c r="B90" s="196"/>
      <c r="C90" s="243"/>
      <c r="D90" s="245"/>
      <c r="E90" s="232">
        <f t="shared" ref="E90:E94" si="16">+F90-D90</f>
        <v>0</v>
      </c>
      <c r="F90" s="231"/>
      <c r="G90" s="197"/>
      <c r="H90" s="192"/>
      <c r="I90" s="200"/>
      <c r="K90" s="192"/>
      <c r="L90" s="180"/>
      <c r="M90" s="181"/>
    </row>
    <row r="91" spans="1:13" ht="15.75" customHeight="1" x14ac:dyDescent="0.2">
      <c r="A91" s="258" t="s">
        <v>3</v>
      </c>
      <c r="B91" s="194">
        <v>70</v>
      </c>
      <c r="C91" s="266"/>
      <c r="D91" s="244">
        <v>0</v>
      </c>
      <c r="E91" s="232">
        <f t="shared" si="16"/>
        <v>0</v>
      </c>
      <c r="F91" s="231">
        <f>F93+F94+F95</f>
        <v>0</v>
      </c>
      <c r="G91" s="197"/>
      <c r="H91" s="192"/>
      <c r="I91" s="200"/>
      <c r="K91" s="192"/>
      <c r="L91" s="180"/>
      <c r="M91" s="181">
        <f>C91-L91</f>
        <v>0</v>
      </c>
    </row>
    <row r="92" spans="1:13" ht="15.75" customHeight="1" x14ac:dyDescent="0.2">
      <c r="A92" s="261" t="s">
        <v>82</v>
      </c>
      <c r="B92" s="196"/>
      <c r="C92" s="267"/>
      <c r="D92" s="245"/>
      <c r="E92" s="232">
        <f t="shared" si="16"/>
        <v>0</v>
      </c>
      <c r="F92" s="231"/>
      <c r="G92" s="197"/>
      <c r="H92" s="192"/>
      <c r="I92" s="200"/>
      <c r="K92" s="192"/>
      <c r="L92" s="180"/>
      <c r="M92" s="181"/>
    </row>
    <row r="93" spans="1:13" ht="15.75" customHeight="1" x14ac:dyDescent="0.2">
      <c r="A93" s="261" t="s">
        <v>102</v>
      </c>
      <c r="B93" s="196" t="s">
        <v>90</v>
      </c>
      <c r="C93" s="267"/>
      <c r="D93" s="244">
        <v>0</v>
      </c>
      <c r="E93" s="232">
        <f t="shared" si="16"/>
        <v>0</v>
      </c>
      <c r="F93" s="232">
        <v>0</v>
      </c>
      <c r="G93" s="197"/>
      <c r="H93" s="192"/>
      <c r="I93" s="200"/>
      <c r="K93" s="192"/>
      <c r="L93" s="180"/>
      <c r="M93" s="181">
        <f>C93-L93</f>
        <v>0</v>
      </c>
    </row>
    <row r="94" spans="1:13" ht="15.75" customHeight="1" x14ac:dyDescent="0.2">
      <c r="A94" s="260" t="s">
        <v>103</v>
      </c>
      <c r="B94" s="196" t="s">
        <v>83</v>
      </c>
      <c r="C94" s="267"/>
      <c r="D94" s="244">
        <v>0</v>
      </c>
      <c r="E94" s="232">
        <f t="shared" si="16"/>
        <v>0</v>
      </c>
      <c r="F94" s="232">
        <v>0</v>
      </c>
      <c r="G94" s="197"/>
      <c r="H94" s="192"/>
      <c r="I94" s="200"/>
      <c r="K94" s="192"/>
      <c r="L94" s="180"/>
      <c r="M94" s="181"/>
    </row>
    <row r="95" spans="1:13" ht="15.75" customHeight="1" x14ac:dyDescent="0.2">
      <c r="A95" s="265" t="s">
        <v>100</v>
      </c>
      <c r="B95" s="196" t="s">
        <v>94</v>
      </c>
      <c r="C95" s="267"/>
      <c r="D95" s="244">
        <v>0</v>
      </c>
      <c r="E95" s="232">
        <v>0</v>
      </c>
      <c r="F95" s="232">
        <v>0</v>
      </c>
      <c r="G95" s="197"/>
      <c r="H95" s="192"/>
      <c r="I95" s="200"/>
      <c r="K95" s="192"/>
      <c r="L95" s="193"/>
      <c r="M95" s="181">
        <f>C95-L95</f>
        <v>0</v>
      </c>
    </row>
    <row r="96" spans="1:13" ht="15.75" customHeight="1" thickBot="1" x14ac:dyDescent="0.25">
      <c r="A96" s="272" t="s">
        <v>101</v>
      </c>
      <c r="B96" s="310" t="s">
        <v>84</v>
      </c>
      <c r="C96" s="273"/>
      <c r="D96" s="288">
        <v>0</v>
      </c>
      <c r="E96" s="274">
        <v>0</v>
      </c>
      <c r="F96" s="274">
        <v>0</v>
      </c>
      <c r="G96" s="197"/>
      <c r="H96" s="192"/>
      <c r="I96" s="200"/>
      <c r="K96" s="192"/>
      <c r="L96" s="193"/>
      <c r="M96" s="182"/>
    </row>
    <row r="97" spans="1:19" ht="21" customHeight="1" thickBot="1" x14ac:dyDescent="0.25">
      <c r="A97" s="213" t="s">
        <v>104</v>
      </c>
      <c r="B97" s="214" t="s">
        <v>16</v>
      </c>
      <c r="C97" s="268"/>
      <c r="D97" s="289">
        <v>95649.489999999991</v>
      </c>
      <c r="E97" s="234">
        <f>+F97-D97</f>
        <v>14164.679999999935</v>
      </c>
      <c r="F97" s="271">
        <f>F10-F20</f>
        <v>109814.16999999993</v>
      </c>
      <c r="G97" s="215"/>
      <c r="H97" s="216"/>
      <c r="I97" s="217"/>
      <c r="J97" s="166"/>
      <c r="K97" s="216"/>
      <c r="L97" s="218"/>
      <c r="M97" s="219"/>
    </row>
    <row r="98" spans="1:19" ht="14.25" customHeight="1" thickBot="1" x14ac:dyDescent="0.25">
      <c r="A98" s="275" t="s">
        <v>118</v>
      </c>
      <c r="B98" s="276"/>
      <c r="C98" s="277"/>
      <c r="D98" s="290">
        <v>78200.27</v>
      </c>
      <c r="E98" s="242">
        <f>+F98-D98</f>
        <v>-7432</v>
      </c>
      <c r="F98" s="242">
        <f>+F19-F86</f>
        <v>70768.27</v>
      </c>
      <c r="G98" s="215"/>
      <c r="H98" s="216"/>
      <c r="I98" s="217"/>
      <c r="J98" s="166"/>
      <c r="K98" s="216"/>
      <c r="L98" s="218"/>
      <c r="M98" s="219"/>
    </row>
    <row r="99" spans="1:19" ht="14.25" customHeight="1" thickBot="1" x14ac:dyDescent="0.25">
      <c r="A99" s="213" t="s">
        <v>170</v>
      </c>
      <c r="B99" s="214"/>
      <c r="C99" s="268"/>
      <c r="D99" s="291">
        <v>0</v>
      </c>
      <c r="E99" s="234">
        <f>+F99-D99</f>
        <v>0</v>
      </c>
      <c r="F99" s="234">
        <f>+F18</f>
        <v>0</v>
      </c>
      <c r="G99" s="215"/>
      <c r="H99" s="216"/>
      <c r="I99" s="217"/>
      <c r="J99" s="166"/>
      <c r="K99" s="216"/>
      <c r="L99" s="218"/>
      <c r="M99" s="219"/>
    </row>
    <row r="100" spans="1:19" ht="15.75" customHeight="1" thickBot="1" x14ac:dyDescent="0.25">
      <c r="A100" s="213" t="s">
        <v>119</v>
      </c>
      <c r="B100" s="214"/>
      <c r="C100" s="268"/>
      <c r="D100" s="291">
        <v>17449.219999999972</v>
      </c>
      <c r="E100" s="242">
        <f>+F100-D100</f>
        <v>21596.679999999935</v>
      </c>
      <c r="F100" s="234">
        <f>F11-F21</f>
        <v>39045.899999999907</v>
      </c>
      <c r="G100" s="215"/>
      <c r="H100" s="216"/>
      <c r="I100" s="217"/>
      <c r="J100" s="166"/>
      <c r="K100" s="216"/>
      <c r="L100" s="218"/>
      <c r="M100" s="219"/>
      <c r="Q100" s="158"/>
      <c r="S100" s="158"/>
    </row>
    <row r="101" spans="1:19" s="316" customFormat="1" ht="24" customHeight="1" x14ac:dyDescent="0.2">
      <c r="A101" s="315" t="s">
        <v>5</v>
      </c>
    </row>
    <row r="102" spans="1:19" ht="19.2" customHeight="1" x14ac:dyDescent="0.2">
      <c r="A102" s="220" t="s">
        <v>159</v>
      </c>
      <c r="B102" s="311"/>
      <c r="C102" s="221"/>
      <c r="D102" s="292"/>
      <c r="E102" s="251"/>
      <c r="F102" s="204"/>
    </row>
    <row r="103" spans="1:19" ht="33.75" customHeight="1" x14ac:dyDescent="0.2">
      <c r="A103" s="222" t="s">
        <v>160</v>
      </c>
      <c r="D103" s="292"/>
      <c r="E103" s="252"/>
      <c r="F103" s="158"/>
    </row>
    <row r="104" spans="1:19" ht="24.75" customHeight="1" x14ac:dyDescent="0.2">
      <c r="A104" s="222" t="s">
        <v>161</v>
      </c>
      <c r="E104" s="223"/>
    </row>
    <row r="105" spans="1:19" ht="35.85" customHeight="1" x14ac:dyDescent="0.2">
      <c r="A105" s="220" t="s">
        <v>162</v>
      </c>
      <c r="B105" s="311"/>
      <c r="C105" s="223"/>
      <c r="E105" s="152"/>
      <c r="F105" s="223"/>
    </row>
    <row r="106" spans="1:19" ht="15.75" customHeight="1" x14ac:dyDescent="0.2">
      <c r="A106" s="224" t="s">
        <v>120</v>
      </c>
      <c r="B106" s="311"/>
      <c r="C106" s="286"/>
      <c r="D106" s="225"/>
      <c r="F106" s="225" t="s">
        <v>174</v>
      </c>
    </row>
    <row r="107" spans="1:19" x14ac:dyDescent="0.2">
      <c r="A107" s="224"/>
      <c r="D107" s="225"/>
      <c r="F107" s="225"/>
    </row>
    <row r="108" spans="1:19" x14ac:dyDescent="0.2">
      <c r="A108" s="226"/>
      <c r="F108" s="157"/>
    </row>
    <row r="109" spans="1:19" x14ac:dyDescent="0.2">
      <c r="A109" s="226"/>
      <c r="F109" s="157"/>
    </row>
    <row r="110" spans="1:19" x14ac:dyDescent="0.2">
      <c r="F110" s="223"/>
    </row>
    <row r="111" spans="1:19" x14ac:dyDescent="0.2">
      <c r="D111" s="225"/>
      <c r="E111" s="204"/>
      <c r="F111" s="269"/>
    </row>
    <row r="112" spans="1:19" x14ac:dyDescent="0.2">
      <c r="E112" s="204"/>
      <c r="F112" s="204"/>
    </row>
    <row r="113" spans="1:16" x14ac:dyDescent="0.2">
      <c r="A113" s="152"/>
      <c r="B113" s="224"/>
      <c r="C113" s="152"/>
      <c r="D113" s="224"/>
      <c r="E113" s="204"/>
      <c r="F113" s="223"/>
    </row>
    <row r="114" spans="1:16" s="152" customFormat="1" x14ac:dyDescent="0.2">
      <c r="B114" s="224"/>
      <c r="D114" s="224"/>
      <c r="E114" s="223"/>
      <c r="O114" s="228"/>
      <c r="P114" s="228"/>
    </row>
    <row r="115" spans="1:16" s="152" customFormat="1" x14ac:dyDescent="0.2">
      <c r="B115" s="226"/>
      <c r="C115" s="153"/>
      <c r="D115" s="292"/>
      <c r="E115" s="204"/>
      <c r="F115" s="153"/>
      <c r="O115" s="228"/>
      <c r="P115" s="228"/>
    </row>
    <row r="116" spans="1:16" x14ac:dyDescent="0.2">
      <c r="D116" s="292"/>
      <c r="E116" s="204"/>
      <c r="F116" s="204"/>
    </row>
    <row r="117" spans="1:16" x14ac:dyDescent="0.2">
      <c r="D117" s="292"/>
      <c r="E117" s="204"/>
    </row>
    <row r="118" spans="1:16" x14ac:dyDescent="0.2">
      <c r="D118" s="292"/>
      <c r="E118" s="204"/>
      <c r="O118" s="153"/>
      <c r="P118" s="153"/>
    </row>
    <row r="119" spans="1:16" x14ac:dyDescent="0.2">
      <c r="D119" s="292"/>
      <c r="E119" s="204"/>
      <c r="O119" s="153"/>
      <c r="P119" s="153"/>
    </row>
    <row r="120" spans="1:16" x14ac:dyDescent="0.2">
      <c r="A120" s="152"/>
      <c r="D120" s="292"/>
      <c r="E120" s="204"/>
      <c r="O120" s="153"/>
      <c r="P120" s="153"/>
    </row>
    <row r="121" spans="1:16" x14ac:dyDescent="0.2">
      <c r="D121" s="292"/>
      <c r="E121" s="204"/>
      <c r="O121" s="153"/>
      <c r="P121" s="153"/>
    </row>
    <row r="122" spans="1:16" x14ac:dyDescent="0.2">
      <c r="D122" s="292"/>
      <c r="E122" s="204"/>
      <c r="O122" s="153"/>
      <c r="P122" s="153"/>
    </row>
    <row r="123" spans="1:16" x14ac:dyDescent="0.2">
      <c r="D123" s="292"/>
      <c r="E123" s="204"/>
      <c r="O123" s="153"/>
      <c r="P123" s="153"/>
    </row>
    <row r="124" spans="1:16" x14ac:dyDescent="0.2">
      <c r="D124" s="292"/>
      <c r="E124" s="204"/>
      <c r="O124" s="153"/>
      <c r="P124" s="153"/>
    </row>
    <row r="125" spans="1:16" x14ac:dyDescent="0.2">
      <c r="D125" s="292"/>
      <c r="E125" s="204"/>
      <c r="O125" s="153"/>
      <c r="P125" s="153"/>
    </row>
    <row r="126" spans="1:16" x14ac:dyDescent="0.2">
      <c r="D126" s="292"/>
      <c r="E126" s="204"/>
      <c r="O126" s="153"/>
      <c r="P126" s="153"/>
    </row>
    <row r="127" spans="1:16" x14ac:dyDescent="0.2">
      <c r="D127" s="292"/>
      <c r="E127" s="204"/>
      <c r="O127" s="153"/>
      <c r="P127" s="153"/>
    </row>
    <row r="128" spans="1:16" x14ac:dyDescent="0.2">
      <c r="D128" s="292"/>
      <c r="E128" s="204"/>
      <c r="O128" s="153"/>
      <c r="P128" s="153"/>
    </row>
    <row r="129" spans="4:16" x14ac:dyDescent="0.2">
      <c r="D129" s="292"/>
      <c r="E129" s="204"/>
      <c r="O129" s="153"/>
      <c r="P129" s="153"/>
    </row>
    <row r="130" spans="4:16" x14ac:dyDescent="0.2">
      <c r="D130" s="292"/>
      <c r="E130" s="204"/>
      <c r="O130" s="153"/>
      <c r="P130" s="153"/>
    </row>
    <row r="131" spans="4:16" x14ac:dyDescent="0.2">
      <c r="D131" s="292"/>
      <c r="E131" s="204"/>
      <c r="O131" s="153"/>
      <c r="P131" s="153"/>
    </row>
    <row r="132" spans="4:16" x14ac:dyDescent="0.2">
      <c r="D132" s="292"/>
      <c r="E132" s="204"/>
      <c r="O132" s="153"/>
      <c r="P132" s="153"/>
    </row>
    <row r="133" spans="4:16" x14ac:dyDescent="0.2">
      <c r="D133" s="292"/>
      <c r="E133" s="204"/>
      <c r="O133" s="153"/>
      <c r="P133" s="153"/>
    </row>
    <row r="134" spans="4:16" x14ac:dyDescent="0.2">
      <c r="D134" s="292"/>
      <c r="E134" s="204"/>
      <c r="O134" s="153"/>
      <c r="P134" s="153"/>
    </row>
    <row r="135" spans="4:16" x14ac:dyDescent="0.2">
      <c r="D135" s="292"/>
      <c r="E135" s="204"/>
      <c r="O135" s="153"/>
      <c r="P135" s="153"/>
    </row>
    <row r="136" spans="4:16" x14ac:dyDescent="0.2">
      <c r="D136" s="292"/>
      <c r="E136" s="204"/>
      <c r="O136" s="153"/>
      <c r="P136" s="153"/>
    </row>
    <row r="137" spans="4:16" x14ac:dyDescent="0.2">
      <c r="D137" s="292"/>
      <c r="E137" s="204"/>
      <c r="O137" s="153"/>
      <c r="P137" s="153"/>
    </row>
    <row r="138" spans="4:16" x14ac:dyDescent="0.2">
      <c r="D138" s="292"/>
      <c r="E138" s="204"/>
      <c r="O138" s="153"/>
      <c r="P138" s="153"/>
    </row>
    <row r="139" spans="4:16" x14ac:dyDescent="0.2">
      <c r="D139" s="292"/>
      <c r="E139" s="204"/>
      <c r="O139" s="153"/>
      <c r="P139" s="153"/>
    </row>
    <row r="140" spans="4:16" x14ac:dyDescent="0.2">
      <c r="D140" s="292"/>
      <c r="E140" s="204"/>
      <c r="O140" s="153"/>
      <c r="P140" s="153"/>
    </row>
    <row r="141" spans="4:16" x14ac:dyDescent="0.2">
      <c r="D141" s="292"/>
      <c r="E141" s="204"/>
      <c r="O141" s="153"/>
      <c r="P141" s="153"/>
    </row>
    <row r="142" spans="4:16" x14ac:dyDescent="0.2">
      <c r="D142" s="292"/>
      <c r="E142" s="204"/>
      <c r="O142" s="153"/>
      <c r="P142" s="153"/>
    </row>
    <row r="143" spans="4:16" x14ac:dyDescent="0.2">
      <c r="D143" s="292"/>
      <c r="E143" s="204"/>
      <c r="O143" s="153"/>
      <c r="P143" s="153"/>
    </row>
    <row r="144" spans="4:16" x14ac:dyDescent="0.2">
      <c r="D144" s="292"/>
      <c r="E144" s="204"/>
      <c r="O144" s="153"/>
      <c r="P144" s="153"/>
    </row>
    <row r="145" spans="4:16" x14ac:dyDescent="0.2">
      <c r="D145" s="292"/>
      <c r="E145" s="204"/>
      <c r="O145" s="153"/>
      <c r="P145" s="153"/>
    </row>
    <row r="146" spans="4:16" x14ac:dyDescent="0.2">
      <c r="D146" s="292"/>
      <c r="E146" s="204"/>
      <c r="O146" s="153"/>
      <c r="P146" s="153"/>
    </row>
    <row r="147" spans="4:16" x14ac:dyDescent="0.2">
      <c r="D147" s="292"/>
      <c r="E147" s="204"/>
      <c r="O147" s="153"/>
      <c r="P147" s="153"/>
    </row>
    <row r="148" spans="4:16" x14ac:dyDescent="0.2">
      <c r="D148" s="292"/>
      <c r="E148" s="204"/>
      <c r="O148" s="153"/>
      <c r="P148" s="153"/>
    </row>
    <row r="149" spans="4:16" x14ac:dyDescent="0.2">
      <c r="D149" s="292"/>
      <c r="E149" s="204"/>
      <c r="O149" s="153"/>
      <c r="P149" s="153"/>
    </row>
    <row r="150" spans="4:16" x14ac:dyDescent="0.2">
      <c r="D150" s="292"/>
      <c r="E150" s="204"/>
      <c r="O150" s="153"/>
      <c r="P150" s="153"/>
    </row>
    <row r="151" spans="4:16" x14ac:dyDescent="0.2">
      <c r="D151" s="292"/>
      <c r="E151" s="204"/>
      <c r="O151" s="153"/>
      <c r="P151" s="153"/>
    </row>
    <row r="152" spans="4:16" x14ac:dyDescent="0.2">
      <c r="D152" s="292"/>
      <c r="E152" s="204"/>
      <c r="O152" s="153"/>
      <c r="P152" s="153"/>
    </row>
    <row r="153" spans="4:16" x14ac:dyDescent="0.2">
      <c r="D153" s="292"/>
      <c r="E153" s="204"/>
      <c r="O153" s="153"/>
      <c r="P153" s="153"/>
    </row>
    <row r="154" spans="4:16" x14ac:dyDescent="0.2">
      <c r="D154" s="292"/>
      <c r="E154" s="204"/>
      <c r="O154" s="153"/>
      <c r="P154" s="153"/>
    </row>
    <row r="155" spans="4:16" x14ac:dyDescent="0.2">
      <c r="D155" s="292"/>
      <c r="E155" s="204"/>
      <c r="O155" s="153"/>
      <c r="P155" s="153"/>
    </row>
    <row r="156" spans="4:16" x14ac:dyDescent="0.2">
      <c r="D156" s="292"/>
      <c r="E156" s="204"/>
      <c r="O156" s="153"/>
      <c r="P156" s="153"/>
    </row>
    <row r="157" spans="4:16" x14ac:dyDescent="0.2">
      <c r="D157" s="292"/>
      <c r="E157" s="204"/>
      <c r="O157" s="153"/>
      <c r="P157" s="153"/>
    </row>
    <row r="158" spans="4:16" x14ac:dyDescent="0.2">
      <c r="D158" s="292"/>
      <c r="E158" s="204"/>
      <c r="O158" s="153"/>
      <c r="P158" s="153"/>
    </row>
    <row r="159" spans="4:16" x14ac:dyDescent="0.2">
      <c r="D159" s="292"/>
      <c r="E159" s="204"/>
      <c r="O159" s="153"/>
      <c r="P159" s="153"/>
    </row>
    <row r="160" spans="4:16" x14ac:dyDescent="0.2">
      <c r="D160" s="292"/>
      <c r="E160" s="204"/>
      <c r="O160" s="153"/>
      <c r="P160" s="153"/>
    </row>
    <row r="161" spans="4:16" x14ac:dyDescent="0.2">
      <c r="D161" s="292"/>
      <c r="E161" s="204"/>
      <c r="O161" s="153"/>
      <c r="P161" s="153"/>
    </row>
    <row r="162" spans="4:16" x14ac:dyDescent="0.2">
      <c r="D162" s="292"/>
      <c r="E162" s="204"/>
      <c r="O162" s="153"/>
      <c r="P162" s="153"/>
    </row>
    <row r="163" spans="4:16" x14ac:dyDescent="0.2">
      <c r="D163" s="292"/>
      <c r="E163" s="204"/>
      <c r="O163" s="153"/>
      <c r="P163" s="153"/>
    </row>
    <row r="164" spans="4:16" x14ac:dyDescent="0.2">
      <c r="D164" s="292"/>
      <c r="E164" s="204"/>
      <c r="O164" s="153"/>
      <c r="P164" s="153"/>
    </row>
    <row r="165" spans="4:16" x14ac:dyDescent="0.2">
      <c r="D165" s="292"/>
      <c r="E165" s="204"/>
      <c r="O165" s="153"/>
      <c r="P165" s="153"/>
    </row>
    <row r="166" spans="4:16" x14ac:dyDescent="0.2">
      <c r="D166" s="292"/>
      <c r="E166" s="204"/>
      <c r="O166" s="153"/>
      <c r="P166" s="153"/>
    </row>
    <row r="167" spans="4:16" x14ac:dyDescent="0.2">
      <c r="D167" s="292"/>
      <c r="E167" s="204"/>
      <c r="O167" s="153"/>
      <c r="P167" s="153"/>
    </row>
    <row r="168" spans="4:16" x14ac:dyDescent="0.2">
      <c r="D168" s="292"/>
      <c r="E168" s="204"/>
      <c r="O168" s="153"/>
      <c r="P168" s="153"/>
    </row>
    <row r="169" spans="4:16" x14ac:dyDescent="0.2">
      <c r="D169" s="292"/>
      <c r="E169" s="204"/>
      <c r="O169" s="153"/>
      <c r="P169" s="153"/>
    </row>
    <row r="170" spans="4:16" x14ac:dyDescent="0.2">
      <c r="D170" s="292"/>
      <c r="E170" s="204"/>
      <c r="O170" s="153"/>
      <c r="P170" s="153"/>
    </row>
    <row r="171" spans="4:16" x14ac:dyDescent="0.2">
      <c r="D171" s="292"/>
      <c r="E171" s="204"/>
      <c r="O171" s="153"/>
      <c r="P171" s="153"/>
    </row>
    <row r="172" spans="4:16" x14ac:dyDescent="0.2">
      <c r="D172" s="292"/>
      <c r="E172" s="204"/>
      <c r="O172" s="153"/>
      <c r="P172" s="153"/>
    </row>
    <row r="173" spans="4:16" x14ac:dyDescent="0.2">
      <c r="D173" s="292"/>
      <c r="E173" s="204"/>
      <c r="O173" s="153"/>
      <c r="P173" s="153"/>
    </row>
    <row r="174" spans="4:16" x14ac:dyDescent="0.2">
      <c r="D174" s="292"/>
      <c r="E174" s="204"/>
      <c r="O174" s="153"/>
      <c r="P174" s="153"/>
    </row>
    <row r="175" spans="4:16" x14ac:dyDescent="0.2">
      <c r="D175" s="292"/>
      <c r="E175" s="204"/>
      <c r="O175" s="153"/>
      <c r="P175" s="153"/>
    </row>
    <row r="176" spans="4:16" x14ac:dyDescent="0.2">
      <c r="D176" s="292"/>
      <c r="E176" s="204"/>
      <c r="O176" s="153"/>
      <c r="P176" s="153"/>
    </row>
    <row r="177" spans="4:16" x14ac:dyDescent="0.2">
      <c r="D177" s="292"/>
      <c r="E177" s="204"/>
      <c r="O177" s="153"/>
      <c r="P177" s="153"/>
    </row>
    <row r="178" spans="4:16" x14ac:dyDescent="0.2">
      <c r="D178" s="292"/>
      <c r="E178" s="204"/>
      <c r="O178" s="153"/>
      <c r="P178" s="153"/>
    </row>
    <row r="179" spans="4:16" x14ac:dyDescent="0.2">
      <c r="D179" s="292"/>
      <c r="E179" s="204"/>
      <c r="O179" s="153"/>
      <c r="P179" s="153"/>
    </row>
    <row r="180" spans="4:16" x14ac:dyDescent="0.2">
      <c r="D180" s="292"/>
      <c r="E180" s="204"/>
      <c r="O180" s="153"/>
      <c r="P180" s="153"/>
    </row>
    <row r="181" spans="4:16" x14ac:dyDescent="0.2">
      <c r="D181" s="292"/>
      <c r="E181" s="204"/>
      <c r="O181" s="153"/>
      <c r="P181" s="153"/>
    </row>
    <row r="182" spans="4:16" x14ac:dyDescent="0.2">
      <c r="D182" s="292"/>
      <c r="E182" s="204"/>
      <c r="O182" s="153"/>
      <c r="P182" s="153"/>
    </row>
    <row r="183" spans="4:16" x14ac:dyDescent="0.2">
      <c r="D183" s="292"/>
      <c r="E183" s="204"/>
      <c r="O183" s="153"/>
      <c r="P183" s="153"/>
    </row>
    <row r="184" spans="4:16" x14ac:dyDescent="0.2">
      <c r="D184" s="292"/>
      <c r="E184" s="204"/>
      <c r="O184" s="153"/>
      <c r="P184" s="153"/>
    </row>
    <row r="185" spans="4:16" x14ac:dyDescent="0.2">
      <c r="D185" s="292"/>
      <c r="E185" s="204"/>
      <c r="O185" s="153"/>
      <c r="P185" s="153"/>
    </row>
    <row r="186" spans="4:16" x14ac:dyDescent="0.2">
      <c r="D186" s="292"/>
      <c r="E186" s="204"/>
      <c r="O186" s="153"/>
      <c r="P186" s="153"/>
    </row>
    <row r="187" spans="4:16" x14ac:dyDescent="0.2">
      <c r="D187" s="292"/>
      <c r="E187" s="204"/>
      <c r="O187" s="153"/>
      <c r="P187" s="153"/>
    </row>
    <row r="188" spans="4:16" x14ac:dyDescent="0.2">
      <c r="D188" s="292"/>
      <c r="E188" s="204"/>
      <c r="O188" s="153"/>
      <c r="P188" s="153"/>
    </row>
    <row r="189" spans="4:16" x14ac:dyDescent="0.2">
      <c r="D189" s="292"/>
      <c r="E189" s="204"/>
      <c r="O189" s="153"/>
      <c r="P189" s="153"/>
    </row>
    <row r="190" spans="4:16" x14ac:dyDescent="0.2">
      <c r="D190" s="292"/>
      <c r="E190" s="204"/>
      <c r="O190" s="153"/>
      <c r="P190" s="153"/>
    </row>
    <row r="191" spans="4:16" x14ac:dyDescent="0.2">
      <c r="D191" s="292"/>
      <c r="E191" s="204"/>
      <c r="O191" s="153"/>
      <c r="P191" s="153"/>
    </row>
    <row r="192" spans="4:16" x14ac:dyDescent="0.2">
      <c r="D192" s="292"/>
      <c r="E192" s="204"/>
      <c r="O192" s="153"/>
      <c r="P192" s="153"/>
    </row>
    <row r="193" spans="4:16" x14ac:dyDescent="0.2">
      <c r="D193" s="292"/>
      <c r="E193" s="204"/>
      <c r="O193" s="153"/>
      <c r="P193" s="153"/>
    </row>
    <row r="194" spans="4:16" x14ac:dyDescent="0.2">
      <c r="D194" s="292"/>
      <c r="E194" s="204"/>
      <c r="O194" s="153"/>
      <c r="P194" s="153"/>
    </row>
    <row r="195" spans="4:16" x14ac:dyDescent="0.2">
      <c r="D195" s="292"/>
      <c r="E195" s="204"/>
      <c r="O195" s="153"/>
      <c r="P195" s="153"/>
    </row>
    <row r="196" spans="4:16" x14ac:dyDescent="0.2">
      <c r="D196" s="292"/>
      <c r="E196" s="204"/>
      <c r="O196" s="153"/>
      <c r="P196" s="153"/>
    </row>
    <row r="197" spans="4:16" x14ac:dyDescent="0.2">
      <c r="D197" s="292"/>
      <c r="E197" s="204"/>
      <c r="O197" s="153"/>
      <c r="P197" s="153"/>
    </row>
    <row r="198" spans="4:16" x14ac:dyDescent="0.2">
      <c r="D198" s="292"/>
      <c r="E198" s="204"/>
      <c r="O198" s="153"/>
      <c r="P198" s="153"/>
    </row>
    <row r="199" spans="4:16" x14ac:dyDescent="0.2">
      <c r="D199" s="292"/>
      <c r="E199" s="204"/>
      <c r="O199" s="153"/>
      <c r="P199" s="153"/>
    </row>
    <row r="200" spans="4:16" x14ac:dyDescent="0.2">
      <c r="D200" s="292"/>
      <c r="E200" s="204"/>
      <c r="O200" s="153"/>
      <c r="P200" s="153"/>
    </row>
    <row r="201" spans="4:16" x14ac:dyDescent="0.2">
      <c r="D201" s="292"/>
      <c r="E201" s="204"/>
      <c r="O201" s="153"/>
      <c r="P201" s="153"/>
    </row>
    <row r="202" spans="4:16" x14ac:dyDescent="0.2">
      <c r="D202" s="292"/>
      <c r="E202" s="204"/>
      <c r="O202" s="153"/>
      <c r="P202" s="153"/>
    </row>
    <row r="203" spans="4:16" x14ac:dyDescent="0.2">
      <c r="D203" s="292"/>
      <c r="E203" s="204"/>
      <c r="O203" s="153"/>
      <c r="P203" s="153"/>
    </row>
    <row r="204" spans="4:16" x14ac:dyDescent="0.2">
      <c r="D204" s="292"/>
      <c r="E204" s="204"/>
      <c r="O204" s="153"/>
      <c r="P204" s="153"/>
    </row>
    <row r="205" spans="4:16" x14ac:dyDescent="0.2">
      <c r="D205" s="292"/>
      <c r="E205" s="204"/>
      <c r="O205" s="153"/>
      <c r="P205" s="153"/>
    </row>
    <row r="206" spans="4:16" x14ac:dyDescent="0.2">
      <c r="D206" s="292"/>
      <c r="E206" s="204"/>
      <c r="O206" s="153"/>
      <c r="P206" s="153"/>
    </row>
    <row r="207" spans="4:16" x14ac:dyDescent="0.2">
      <c r="D207" s="292"/>
      <c r="E207" s="204"/>
      <c r="O207" s="153"/>
      <c r="P207" s="153"/>
    </row>
    <row r="208" spans="4:16" x14ac:dyDescent="0.2">
      <c r="D208" s="292"/>
      <c r="E208" s="204"/>
      <c r="O208" s="153"/>
      <c r="P208" s="153"/>
    </row>
    <row r="209" spans="4:16" x14ac:dyDescent="0.2">
      <c r="D209" s="292"/>
      <c r="E209" s="204"/>
      <c r="O209" s="153"/>
      <c r="P209" s="153"/>
    </row>
    <row r="210" spans="4:16" x14ac:dyDescent="0.2">
      <c r="D210" s="292"/>
      <c r="E210" s="204"/>
      <c r="O210" s="153"/>
      <c r="P210" s="153"/>
    </row>
    <row r="211" spans="4:16" x14ac:dyDescent="0.2">
      <c r="D211" s="292"/>
      <c r="E211" s="204"/>
      <c r="O211" s="153"/>
      <c r="P211" s="153"/>
    </row>
    <row r="212" spans="4:16" x14ac:dyDescent="0.2">
      <c r="D212" s="292"/>
      <c r="E212" s="204"/>
      <c r="O212" s="153"/>
      <c r="P212" s="153"/>
    </row>
    <row r="213" spans="4:16" x14ac:dyDescent="0.2">
      <c r="D213" s="292"/>
      <c r="E213" s="204"/>
      <c r="O213" s="153"/>
      <c r="P213" s="153"/>
    </row>
    <row r="214" spans="4:16" x14ac:dyDescent="0.2">
      <c r="D214" s="292"/>
      <c r="E214" s="204"/>
      <c r="O214" s="153"/>
      <c r="P214" s="153"/>
    </row>
    <row r="215" spans="4:16" x14ac:dyDescent="0.2">
      <c r="D215" s="292"/>
      <c r="E215" s="204"/>
      <c r="O215" s="153"/>
      <c r="P215" s="153"/>
    </row>
    <row r="216" spans="4:16" x14ac:dyDescent="0.2">
      <c r="D216" s="292"/>
      <c r="E216" s="204"/>
      <c r="O216" s="153"/>
      <c r="P216" s="153"/>
    </row>
    <row r="217" spans="4:16" x14ac:dyDescent="0.2">
      <c r="D217" s="292"/>
      <c r="E217" s="204"/>
      <c r="O217" s="153"/>
      <c r="P217" s="153"/>
    </row>
    <row r="218" spans="4:16" x14ac:dyDescent="0.2">
      <c r="D218" s="292"/>
      <c r="E218" s="204"/>
      <c r="O218" s="153"/>
      <c r="P218" s="153"/>
    </row>
    <row r="219" spans="4:16" x14ac:dyDescent="0.2">
      <c r="D219" s="292"/>
      <c r="E219" s="204"/>
      <c r="O219" s="153"/>
      <c r="P219" s="153"/>
    </row>
    <row r="220" spans="4:16" x14ac:dyDescent="0.2">
      <c r="D220" s="292"/>
      <c r="E220" s="204"/>
      <c r="O220" s="153"/>
      <c r="P220" s="153"/>
    </row>
    <row r="221" spans="4:16" x14ac:dyDescent="0.2">
      <c r="D221" s="292"/>
      <c r="E221" s="204"/>
      <c r="O221" s="153"/>
      <c r="P221" s="153"/>
    </row>
    <row r="222" spans="4:16" x14ac:dyDescent="0.2">
      <c r="D222" s="292"/>
      <c r="E222" s="204"/>
      <c r="O222" s="153"/>
      <c r="P222" s="153"/>
    </row>
    <row r="223" spans="4:16" x14ac:dyDescent="0.2">
      <c r="D223" s="292"/>
      <c r="E223" s="204"/>
      <c r="O223" s="153"/>
      <c r="P223" s="153"/>
    </row>
    <row r="224" spans="4:16" x14ac:dyDescent="0.2">
      <c r="D224" s="292"/>
      <c r="E224" s="204"/>
      <c r="O224" s="153"/>
      <c r="P224" s="153"/>
    </row>
    <row r="225" spans="4:16" x14ac:dyDescent="0.2">
      <c r="D225" s="292"/>
      <c r="E225" s="204"/>
      <c r="O225" s="153"/>
      <c r="P225" s="153"/>
    </row>
    <row r="226" spans="4:16" x14ac:dyDescent="0.2">
      <c r="D226" s="292"/>
      <c r="E226" s="204"/>
      <c r="O226" s="153"/>
      <c r="P226" s="153"/>
    </row>
    <row r="227" spans="4:16" x14ac:dyDescent="0.2">
      <c r="D227" s="292"/>
      <c r="E227" s="204"/>
      <c r="O227" s="153"/>
      <c r="P227" s="153"/>
    </row>
    <row r="228" spans="4:16" x14ac:dyDescent="0.2">
      <c r="D228" s="292"/>
      <c r="E228" s="204"/>
      <c r="O228" s="153"/>
      <c r="P228" s="153"/>
    </row>
    <row r="229" spans="4:16" x14ac:dyDescent="0.2">
      <c r="D229" s="292"/>
      <c r="E229" s="204"/>
      <c r="O229" s="153"/>
      <c r="P229" s="153"/>
    </row>
    <row r="230" spans="4:16" x14ac:dyDescent="0.2">
      <c r="D230" s="292"/>
      <c r="E230" s="204"/>
      <c r="O230" s="153"/>
      <c r="P230" s="153"/>
    </row>
    <row r="231" spans="4:16" x14ac:dyDescent="0.2">
      <c r="D231" s="292"/>
      <c r="E231" s="204"/>
      <c r="O231" s="153"/>
      <c r="P231" s="153"/>
    </row>
    <row r="232" spans="4:16" x14ac:dyDescent="0.2">
      <c r="D232" s="292"/>
      <c r="E232" s="204"/>
      <c r="O232" s="153"/>
      <c r="P232" s="153"/>
    </row>
    <row r="233" spans="4:16" x14ac:dyDescent="0.2">
      <c r="D233" s="292"/>
      <c r="E233" s="204"/>
      <c r="O233" s="153"/>
      <c r="P233" s="153"/>
    </row>
    <row r="234" spans="4:16" x14ac:dyDescent="0.2">
      <c r="D234" s="292"/>
      <c r="E234" s="204"/>
      <c r="O234" s="153"/>
      <c r="P234" s="153"/>
    </row>
    <row r="235" spans="4:16" x14ac:dyDescent="0.2">
      <c r="D235" s="292"/>
      <c r="E235" s="204"/>
      <c r="O235" s="153"/>
      <c r="P235" s="153"/>
    </row>
    <row r="236" spans="4:16" x14ac:dyDescent="0.2">
      <c r="D236" s="292"/>
      <c r="E236" s="204"/>
      <c r="O236" s="153"/>
      <c r="P236" s="153"/>
    </row>
    <row r="237" spans="4:16" x14ac:dyDescent="0.2">
      <c r="D237" s="292"/>
      <c r="E237" s="204"/>
      <c r="O237" s="153"/>
      <c r="P237" s="153"/>
    </row>
    <row r="238" spans="4:16" x14ac:dyDescent="0.2">
      <c r="D238" s="292"/>
      <c r="E238" s="204"/>
      <c r="O238" s="153"/>
      <c r="P238" s="153"/>
    </row>
    <row r="239" spans="4:16" x14ac:dyDescent="0.2">
      <c r="D239" s="292"/>
      <c r="E239" s="204"/>
      <c r="O239" s="153"/>
      <c r="P239" s="153"/>
    </row>
    <row r="240" spans="4:16" x14ac:dyDescent="0.2">
      <c r="D240" s="292"/>
      <c r="E240" s="204"/>
      <c r="O240" s="153"/>
      <c r="P240" s="153"/>
    </row>
    <row r="241" spans="4:16" x14ac:dyDescent="0.2">
      <c r="D241" s="292"/>
      <c r="E241" s="204"/>
      <c r="O241" s="153"/>
      <c r="P241" s="153"/>
    </row>
    <row r="242" spans="4:16" x14ac:dyDescent="0.2">
      <c r="D242" s="292"/>
      <c r="E242" s="204"/>
      <c r="O242" s="153"/>
      <c r="P242" s="153"/>
    </row>
    <row r="243" spans="4:16" x14ac:dyDescent="0.2">
      <c r="D243" s="292"/>
      <c r="E243" s="204"/>
      <c r="O243" s="153"/>
      <c r="P243" s="153"/>
    </row>
    <row r="244" spans="4:16" x14ac:dyDescent="0.2">
      <c r="D244" s="292"/>
      <c r="E244" s="204"/>
      <c r="O244" s="153"/>
      <c r="P244" s="153"/>
    </row>
    <row r="245" spans="4:16" x14ac:dyDescent="0.2">
      <c r="D245" s="292"/>
      <c r="E245" s="204"/>
      <c r="O245" s="153"/>
      <c r="P245" s="153"/>
    </row>
    <row r="246" spans="4:16" x14ac:dyDescent="0.2">
      <c r="D246" s="292"/>
      <c r="E246" s="204"/>
      <c r="O246" s="153"/>
      <c r="P246" s="153"/>
    </row>
    <row r="247" spans="4:16" x14ac:dyDescent="0.2">
      <c r="D247" s="292"/>
      <c r="E247" s="204"/>
      <c r="O247" s="153"/>
      <c r="P247" s="153"/>
    </row>
    <row r="248" spans="4:16" x14ac:dyDescent="0.2">
      <c r="D248" s="292"/>
      <c r="E248" s="204"/>
      <c r="O248" s="153"/>
      <c r="P248" s="153"/>
    </row>
    <row r="249" spans="4:16" x14ac:dyDescent="0.2">
      <c r="D249" s="292"/>
      <c r="E249" s="204"/>
      <c r="O249" s="153"/>
      <c r="P249" s="153"/>
    </row>
    <row r="250" spans="4:16" x14ac:dyDescent="0.2">
      <c r="D250" s="292"/>
      <c r="E250" s="204"/>
      <c r="O250" s="153"/>
      <c r="P250" s="153"/>
    </row>
    <row r="251" spans="4:16" x14ac:dyDescent="0.2">
      <c r="D251" s="292"/>
      <c r="E251" s="204"/>
      <c r="O251" s="153"/>
      <c r="P251" s="153"/>
    </row>
    <row r="252" spans="4:16" x14ac:dyDescent="0.2">
      <c r="D252" s="292"/>
      <c r="E252" s="204"/>
      <c r="O252" s="153"/>
      <c r="P252" s="153"/>
    </row>
    <row r="253" spans="4:16" x14ac:dyDescent="0.2">
      <c r="D253" s="292"/>
      <c r="E253" s="204"/>
      <c r="O253" s="153"/>
      <c r="P253" s="153"/>
    </row>
    <row r="254" spans="4:16" x14ac:dyDescent="0.2">
      <c r="D254" s="292"/>
      <c r="E254" s="204"/>
      <c r="O254" s="153"/>
      <c r="P254" s="153"/>
    </row>
    <row r="255" spans="4:16" x14ac:dyDescent="0.2">
      <c r="D255" s="292"/>
      <c r="E255" s="204"/>
      <c r="O255" s="153"/>
      <c r="P255" s="153"/>
    </row>
    <row r="256" spans="4:16" x14ac:dyDescent="0.2">
      <c r="D256" s="292"/>
      <c r="E256" s="204"/>
      <c r="O256" s="153"/>
      <c r="P256" s="153"/>
    </row>
    <row r="257" spans="4:16" x14ac:dyDescent="0.2">
      <c r="D257" s="292"/>
      <c r="E257" s="204"/>
      <c r="O257" s="153"/>
      <c r="P257" s="153"/>
    </row>
    <row r="258" spans="4:16" x14ac:dyDescent="0.2">
      <c r="D258" s="292"/>
      <c r="E258" s="204"/>
      <c r="O258" s="153"/>
      <c r="P258" s="153"/>
    </row>
    <row r="259" spans="4:16" x14ac:dyDescent="0.2">
      <c r="D259" s="292"/>
      <c r="E259" s="204"/>
      <c r="O259" s="153"/>
      <c r="P259" s="153"/>
    </row>
    <row r="260" spans="4:16" x14ac:dyDescent="0.2">
      <c r="D260" s="292"/>
      <c r="E260" s="204"/>
      <c r="O260" s="153"/>
      <c r="P260" s="153"/>
    </row>
    <row r="261" spans="4:16" x14ac:dyDescent="0.2">
      <c r="D261" s="292"/>
      <c r="E261" s="204"/>
      <c r="O261" s="153"/>
      <c r="P261" s="153"/>
    </row>
    <row r="262" spans="4:16" x14ac:dyDescent="0.2">
      <c r="D262" s="292"/>
      <c r="E262" s="204"/>
      <c r="O262" s="153"/>
      <c r="P262" s="153"/>
    </row>
    <row r="263" spans="4:16" x14ac:dyDescent="0.2">
      <c r="D263" s="292"/>
      <c r="E263" s="204"/>
      <c r="O263" s="153"/>
      <c r="P263" s="153"/>
    </row>
    <row r="264" spans="4:16" x14ac:dyDescent="0.2">
      <c r="D264" s="292"/>
      <c r="E264" s="204"/>
      <c r="O264" s="153"/>
      <c r="P264" s="153"/>
    </row>
    <row r="265" spans="4:16" x14ac:dyDescent="0.2">
      <c r="D265" s="292"/>
      <c r="E265" s="204"/>
      <c r="O265" s="153"/>
      <c r="P265" s="153"/>
    </row>
    <row r="266" spans="4:16" x14ac:dyDescent="0.2">
      <c r="D266" s="292"/>
      <c r="E266" s="204"/>
      <c r="O266" s="153"/>
      <c r="P266" s="153"/>
    </row>
    <row r="267" spans="4:16" x14ac:dyDescent="0.2">
      <c r="D267" s="292"/>
      <c r="E267" s="204"/>
      <c r="O267" s="153"/>
      <c r="P267" s="153"/>
    </row>
    <row r="268" spans="4:16" x14ac:dyDescent="0.2">
      <c r="D268" s="292"/>
      <c r="E268" s="204"/>
      <c r="O268" s="153"/>
      <c r="P268" s="153"/>
    </row>
    <row r="269" spans="4:16" x14ac:dyDescent="0.2">
      <c r="D269" s="292"/>
      <c r="E269" s="204"/>
      <c r="O269" s="153"/>
      <c r="P269" s="153"/>
    </row>
    <row r="270" spans="4:16" x14ac:dyDescent="0.2">
      <c r="D270" s="292"/>
      <c r="E270" s="204"/>
      <c r="O270" s="153"/>
      <c r="P270" s="153"/>
    </row>
    <row r="271" spans="4:16" x14ac:dyDescent="0.2">
      <c r="D271" s="292"/>
      <c r="E271" s="204"/>
      <c r="O271" s="153"/>
      <c r="P271" s="153"/>
    </row>
    <row r="272" spans="4:16" x14ac:dyDescent="0.2">
      <c r="D272" s="292"/>
      <c r="E272" s="204"/>
      <c r="O272" s="153"/>
      <c r="P272" s="153"/>
    </row>
    <row r="273" spans="4:16" x14ac:dyDescent="0.2">
      <c r="D273" s="292"/>
      <c r="E273" s="204"/>
      <c r="O273" s="153"/>
      <c r="P273" s="153"/>
    </row>
    <row r="274" spans="4:16" x14ac:dyDescent="0.2">
      <c r="D274" s="292"/>
      <c r="E274" s="204"/>
      <c r="O274" s="153"/>
      <c r="P274" s="153"/>
    </row>
    <row r="275" spans="4:16" x14ac:dyDescent="0.2">
      <c r="D275" s="292"/>
      <c r="E275" s="204"/>
      <c r="O275" s="153"/>
      <c r="P275" s="153"/>
    </row>
    <row r="276" spans="4:16" x14ac:dyDescent="0.2">
      <c r="D276" s="292"/>
      <c r="E276" s="204"/>
      <c r="O276" s="153"/>
      <c r="P276" s="153"/>
    </row>
    <row r="277" spans="4:16" x14ac:dyDescent="0.2">
      <c r="D277" s="292"/>
      <c r="E277" s="204"/>
      <c r="O277" s="153"/>
      <c r="P277" s="153"/>
    </row>
    <row r="278" spans="4:16" x14ac:dyDescent="0.2">
      <c r="D278" s="292"/>
      <c r="E278" s="204"/>
      <c r="O278" s="153"/>
      <c r="P278" s="153"/>
    </row>
    <row r="279" spans="4:16" x14ac:dyDescent="0.2">
      <c r="D279" s="292"/>
      <c r="E279" s="204"/>
      <c r="O279" s="153"/>
      <c r="P279" s="153"/>
    </row>
    <row r="280" spans="4:16" x14ac:dyDescent="0.2">
      <c r="D280" s="292"/>
      <c r="E280" s="204"/>
      <c r="O280" s="153"/>
      <c r="P280" s="153"/>
    </row>
    <row r="281" spans="4:16" x14ac:dyDescent="0.2">
      <c r="D281" s="292"/>
      <c r="E281" s="204"/>
      <c r="O281" s="153"/>
      <c r="P281" s="153"/>
    </row>
    <row r="282" spans="4:16" x14ac:dyDescent="0.2">
      <c r="D282" s="292"/>
      <c r="E282" s="204"/>
      <c r="O282" s="153"/>
      <c r="P282" s="153"/>
    </row>
    <row r="283" spans="4:16" x14ac:dyDescent="0.2">
      <c r="D283" s="292"/>
      <c r="E283" s="204"/>
      <c r="O283" s="153"/>
      <c r="P283" s="153"/>
    </row>
    <row r="284" spans="4:16" x14ac:dyDescent="0.2">
      <c r="D284" s="292"/>
      <c r="E284" s="204"/>
      <c r="O284" s="153"/>
      <c r="P284" s="153"/>
    </row>
    <row r="285" spans="4:16" x14ac:dyDescent="0.2">
      <c r="D285" s="292"/>
      <c r="E285" s="204"/>
      <c r="O285" s="153"/>
      <c r="P285" s="153"/>
    </row>
    <row r="286" spans="4:16" x14ac:dyDescent="0.2">
      <c r="D286" s="292"/>
      <c r="E286" s="204"/>
      <c r="O286" s="153"/>
      <c r="P286" s="153"/>
    </row>
    <row r="287" spans="4:16" x14ac:dyDescent="0.2">
      <c r="D287" s="292"/>
      <c r="E287" s="204"/>
      <c r="O287" s="153"/>
      <c r="P287" s="153"/>
    </row>
    <row r="288" spans="4:16" x14ac:dyDescent="0.2">
      <c r="D288" s="292"/>
      <c r="E288" s="204"/>
      <c r="O288" s="153"/>
      <c r="P288" s="153"/>
    </row>
    <row r="289" spans="4:16" x14ac:dyDescent="0.2">
      <c r="D289" s="292"/>
      <c r="E289" s="204"/>
      <c r="O289" s="153"/>
      <c r="P289" s="153"/>
    </row>
    <row r="290" spans="4:16" x14ac:dyDescent="0.2">
      <c r="D290" s="292"/>
      <c r="E290" s="204"/>
      <c r="O290" s="153"/>
      <c r="P290" s="153"/>
    </row>
    <row r="291" spans="4:16" x14ac:dyDescent="0.2">
      <c r="D291" s="292"/>
      <c r="E291" s="204"/>
      <c r="O291" s="153"/>
      <c r="P291" s="153"/>
    </row>
    <row r="292" spans="4:16" x14ac:dyDescent="0.2">
      <c r="D292" s="292"/>
      <c r="E292" s="204"/>
      <c r="O292" s="153"/>
      <c r="P292" s="153"/>
    </row>
    <row r="293" spans="4:16" x14ac:dyDescent="0.2">
      <c r="D293" s="292"/>
      <c r="E293" s="204"/>
      <c r="O293" s="153"/>
      <c r="P293" s="153"/>
    </row>
    <row r="294" spans="4:16" x14ac:dyDescent="0.2">
      <c r="D294" s="292"/>
      <c r="E294" s="204"/>
      <c r="O294" s="153"/>
      <c r="P294" s="153"/>
    </row>
    <row r="295" spans="4:16" x14ac:dyDescent="0.2">
      <c r="D295" s="292"/>
      <c r="E295" s="204"/>
      <c r="O295" s="153"/>
      <c r="P295" s="153"/>
    </row>
    <row r="296" spans="4:16" x14ac:dyDescent="0.2">
      <c r="D296" s="292"/>
      <c r="E296" s="204"/>
      <c r="O296" s="153"/>
      <c r="P296" s="153"/>
    </row>
    <row r="297" spans="4:16" x14ac:dyDescent="0.2">
      <c r="D297" s="292"/>
      <c r="E297" s="204"/>
      <c r="O297" s="153"/>
      <c r="P297" s="153"/>
    </row>
    <row r="298" spans="4:16" x14ac:dyDescent="0.2">
      <c r="D298" s="292"/>
      <c r="E298" s="204"/>
      <c r="O298" s="153"/>
      <c r="P298" s="153"/>
    </row>
    <row r="299" spans="4:16" x14ac:dyDescent="0.2">
      <c r="D299" s="292"/>
      <c r="E299" s="204"/>
      <c r="O299" s="153"/>
      <c r="P299" s="153"/>
    </row>
    <row r="300" spans="4:16" x14ac:dyDescent="0.2">
      <c r="D300" s="292"/>
      <c r="E300" s="204"/>
      <c r="O300" s="153"/>
      <c r="P300" s="153"/>
    </row>
    <row r="301" spans="4:16" x14ac:dyDescent="0.2">
      <c r="D301" s="292"/>
      <c r="E301" s="204"/>
      <c r="O301" s="153"/>
      <c r="P301" s="153"/>
    </row>
    <row r="302" spans="4:16" x14ac:dyDescent="0.2">
      <c r="D302" s="292"/>
      <c r="E302" s="204"/>
      <c r="O302" s="153"/>
      <c r="P302" s="153"/>
    </row>
    <row r="303" spans="4:16" x14ac:dyDescent="0.2">
      <c r="D303" s="292"/>
      <c r="E303" s="204"/>
      <c r="O303" s="153"/>
      <c r="P303" s="153"/>
    </row>
    <row r="304" spans="4:16" x14ac:dyDescent="0.2">
      <c r="D304" s="292"/>
      <c r="E304" s="204"/>
      <c r="O304" s="153"/>
      <c r="P304" s="153"/>
    </row>
    <row r="305" spans="4:16" x14ac:dyDescent="0.2">
      <c r="D305" s="292"/>
      <c r="E305" s="204"/>
      <c r="O305" s="153"/>
      <c r="P305" s="153"/>
    </row>
    <row r="306" spans="4:16" x14ac:dyDescent="0.2">
      <c r="D306" s="292"/>
      <c r="E306" s="204"/>
      <c r="O306" s="153"/>
      <c r="P306" s="153"/>
    </row>
    <row r="307" spans="4:16" x14ac:dyDescent="0.2">
      <c r="D307" s="292"/>
      <c r="E307" s="204"/>
      <c r="O307" s="153"/>
      <c r="P307" s="153"/>
    </row>
    <row r="308" spans="4:16" x14ac:dyDescent="0.2">
      <c r="D308" s="292"/>
      <c r="E308" s="204"/>
      <c r="O308" s="153"/>
      <c r="P308" s="153"/>
    </row>
    <row r="309" spans="4:16" x14ac:dyDescent="0.2">
      <c r="D309" s="292"/>
      <c r="E309" s="204"/>
      <c r="O309" s="153"/>
      <c r="P309" s="153"/>
    </row>
    <row r="310" spans="4:16" x14ac:dyDescent="0.2">
      <c r="D310" s="292"/>
      <c r="E310" s="204"/>
      <c r="O310" s="153"/>
      <c r="P310" s="153"/>
    </row>
    <row r="311" spans="4:16" x14ac:dyDescent="0.2">
      <c r="D311" s="292"/>
      <c r="E311" s="204"/>
      <c r="O311" s="153"/>
      <c r="P311" s="153"/>
    </row>
    <row r="312" spans="4:16" x14ac:dyDescent="0.2">
      <c r="D312" s="292"/>
      <c r="E312" s="204"/>
      <c r="O312" s="153"/>
      <c r="P312" s="153"/>
    </row>
    <row r="313" spans="4:16" x14ac:dyDescent="0.2">
      <c r="D313" s="292"/>
      <c r="E313" s="204"/>
      <c r="O313" s="153"/>
      <c r="P313" s="153"/>
    </row>
    <row r="314" spans="4:16" x14ac:dyDescent="0.2">
      <c r="D314" s="292"/>
      <c r="E314" s="204"/>
      <c r="O314" s="153"/>
      <c r="P314" s="153"/>
    </row>
    <row r="315" spans="4:16" x14ac:dyDescent="0.2">
      <c r="D315" s="292"/>
      <c r="E315" s="204"/>
      <c r="O315" s="153"/>
      <c r="P315" s="153"/>
    </row>
    <row r="316" spans="4:16" x14ac:dyDescent="0.2">
      <c r="D316" s="292"/>
      <c r="E316" s="204"/>
      <c r="O316" s="153"/>
      <c r="P316" s="153"/>
    </row>
    <row r="317" spans="4:16" x14ac:dyDescent="0.2">
      <c r="D317" s="292"/>
      <c r="E317" s="204"/>
      <c r="O317" s="153"/>
      <c r="P317" s="153"/>
    </row>
    <row r="318" spans="4:16" x14ac:dyDescent="0.2">
      <c r="D318" s="292"/>
      <c r="E318" s="204"/>
      <c r="O318" s="153"/>
      <c r="P318" s="153"/>
    </row>
    <row r="319" spans="4:16" x14ac:dyDescent="0.2">
      <c r="D319" s="292"/>
      <c r="E319" s="204"/>
      <c r="O319" s="153"/>
      <c r="P319" s="153"/>
    </row>
    <row r="320" spans="4:16" x14ac:dyDescent="0.2">
      <c r="D320" s="292"/>
      <c r="E320" s="204"/>
      <c r="O320" s="153"/>
      <c r="P320" s="153"/>
    </row>
    <row r="321" spans="4:16" x14ac:dyDescent="0.2">
      <c r="D321" s="292"/>
      <c r="E321" s="204"/>
      <c r="O321" s="153"/>
      <c r="P321" s="153"/>
    </row>
    <row r="322" spans="4:16" x14ac:dyDescent="0.2">
      <c r="D322" s="292"/>
      <c r="E322" s="204"/>
      <c r="O322" s="153"/>
      <c r="P322" s="153"/>
    </row>
    <row r="323" spans="4:16" x14ac:dyDescent="0.2">
      <c r="D323" s="292"/>
      <c r="E323" s="204"/>
      <c r="O323" s="153"/>
      <c r="P323" s="153"/>
    </row>
    <row r="324" spans="4:16" x14ac:dyDescent="0.2">
      <c r="D324" s="292"/>
      <c r="E324" s="204"/>
      <c r="O324" s="153"/>
      <c r="P324" s="153"/>
    </row>
    <row r="325" spans="4:16" x14ac:dyDescent="0.2">
      <c r="D325" s="292"/>
      <c r="E325" s="204"/>
      <c r="O325" s="153"/>
      <c r="P325" s="153"/>
    </row>
    <row r="326" spans="4:16" x14ac:dyDescent="0.2">
      <c r="D326" s="292"/>
      <c r="E326" s="204"/>
      <c r="O326" s="153"/>
      <c r="P326" s="153"/>
    </row>
    <row r="327" spans="4:16" x14ac:dyDescent="0.2">
      <c r="D327" s="292"/>
      <c r="E327" s="204"/>
      <c r="O327" s="153"/>
      <c r="P327" s="153"/>
    </row>
    <row r="328" spans="4:16" x14ac:dyDescent="0.2">
      <c r="D328" s="292"/>
      <c r="E328" s="204"/>
      <c r="O328" s="153"/>
      <c r="P328" s="153"/>
    </row>
    <row r="329" spans="4:16" x14ac:dyDescent="0.2">
      <c r="D329" s="292"/>
      <c r="E329" s="204"/>
      <c r="O329" s="153"/>
      <c r="P329" s="153"/>
    </row>
    <row r="330" spans="4:16" x14ac:dyDescent="0.2">
      <c r="D330" s="292"/>
      <c r="E330" s="204"/>
      <c r="O330" s="153"/>
      <c r="P330" s="153"/>
    </row>
    <row r="331" spans="4:16" x14ac:dyDescent="0.2">
      <c r="D331" s="292"/>
      <c r="E331" s="204"/>
      <c r="O331" s="153"/>
      <c r="P331" s="153"/>
    </row>
    <row r="332" spans="4:16" x14ac:dyDescent="0.2">
      <c r="D332" s="292"/>
      <c r="E332" s="204"/>
      <c r="O332" s="153"/>
      <c r="P332" s="153"/>
    </row>
    <row r="333" spans="4:16" x14ac:dyDescent="0.2">
      <c r="D333" s="292"/>
      <c r="E333" s="204"/>
      <c r="O333" s="153"/>
      <c r="P333" s="153"/>
    </row>
    <row r="334" spans="4:16" x14ac:dyDescent="0.2">
      <c r="D334" s="292"/>
      <c r="E334" s="204"/>
      <c r="O334" s="153"/>
      <c r="P334" s="153"/>
    </row>
    <row r="335" spans="4:16" x14ac:dyDescent="0.2">
      <c r="D335" s="292"/>
      <c r="E335" s="204"/>
      <c r="O335" s="153"/>
      <c r="P335" s="153"/>
    </row>
    <row r="336" spans="4:16" x14ac:dyDescent="0.2">
      <c r="D336" s="292"/>
      <c r="E336" s="204"/>
      <c r="O336" s="153"/>
      <c r="P336" s="153"/>
    </row>
    <row r="337" spans="4:16" x14ac:dyDescent="0.2">
      <c r="D337" s="292"/>
      <c r="E337" s="204"/>
      <c r="O337" s="153"/>
      <c r="P337" s="153"/>
    </row>
    <row r="338" spans="4:16" x14ac:dyDescent="0.2">
      <c r="D338" s="292"/>
      <c r="E338" s="204"/>
      <c r="O338" s="153"/>
      <c r="P338" s="153"/>
    </row>
  </sheetData>
  <sheetProtection formatCells="0" formatColumns="0" formatRows="0" selectLockedCells="1" selectUnlockedCells="1"/>
  <mergeCells count="1">
    <mergeCell ref="A101:XFD101"/>
  </mergeCells>
  <pageMargins left="0.27187499999999998" right="0.19685039370078741" top="0.78740157480314965" bottom="0.59055118110236227" header="0.51181102362204722" footer="0.39370078740157483"/>
  <pageSetup paperSize="9" orientation="portrait" copies="2" r:id="rId1"/>
  <headerFooter alignWithMargins="0">
    <oddHeader xml:space="preserve">&amp;L&amp;14  </oddHeader>
    <oddFooter>&amp;CPage &amp;P</oddFooter>
  </headerFooter>
  <ignoredErrors>
    <ignoredError sqref="B43:B80 B26:B36 B38:B41 B37 B42 B90:B93" twoDigitTextYear="1"/>
    <ignoredError sqref="F54" formulaRange="1"/>
    <ignoredError sqref="E10:E12 E99 E97 E59:E61 E53:E58 E43:E52" formula="1"/>
    <ignoredError sqref="E77:E79 F7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FPS-02-023</vt:lpstr>
      <vt:lpstr>FPS-02-023 MART  22</vt:lpstr>
      <vt:lpstr>'FPS-02-023 MART  22'!Print_Area</vt:lpstr>
      <vt:lpstr>'FPS-02-023'!Print_Titles</vt:lpstr>
      <vt:lpstr>'FPS-02-023 MART  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mconstantin</dc:creator>
  <cp:lastModifiedBy>Stefan Livadaru</cp:lastModifiedBy>
  <cp:lastPrinted>2024-06-04T11:38:19Z</cp:lastPrinted>
  <dcterms:created xsi:type="dcterms:W3CDTF">2006-01-17T07:32:06Z</dcterms:created>
  <dcterms:modified xsi:type="dcterms:W3CDTF">2024-06-04T13:56:35Z</dcterms:modified>
</cp:coreProperties>
</file>