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 Livadaru\Downloads\"/>
    </mc:Choice>
  </mc:AlternateContent>
  <xr:revisionPtr revIDLastSave="0" documentId="13_ncr:1_{BBDBB842-48A9-4EA5-B1D5-396DC3BC42DB}" xr6:coauthVersionLast="47" xr6:coauthVersionMax="47" xr10:uidLastSave="{00000000-0000-0000-0000-000000000000}"/>
  <bookViews>
    <workbookView xWindow="-108" yWindow="-108" windowWidth="23256" windowHeight="12576" tabRatio="546" firstSheet="3" activeTab="3" xr2:uid="{00000000-000D-0000-FFFF-FFFF00000000}"/>
  </bookViews>
  <sheets>
    <sheet name="FPS-02-023" sheetId="1" r:id="rId1"/>
    <sheet name="Sheet1" sheetId="2" r:id="rId2"/>
    <sheet name="FPS-02-023 (2)" sheetId="3" r:id="rId3"/>
    <sheet name="FPS-02-023 ian 22" sheetId="4" r:id="rId4"/>
  </sheets>
  <definedNames>
    <definedName name="_xlnm.Print_Area" localSheetId="3">'FPS-02-023 ian 22'!$A$1:$F$103</definedName>
    <definedName name="_xlnm.Print_Titles" localSheetId="0">'FPS-02-023'!$5:$6</definedName>
    <definedName name="_xlnm.Print_Titles" localSheetId="2">'FPS-02-023 (2)'!$5:$6</definedName>
    <definedName name="_xlnm.Print_Titles" localSheetId="3">'FPS-02-023 ian 22'!$6:$6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4" l="1"/>
  <c r="D71" i="4" l="1"/>
  <c r="D47" i="4" s="1"/>
  <c r="D48" i="4"/>
  <c r="F71" i="4"/>
  <c r="D84" i="4"/>
  <c r="D93" i="4" s="1"/>
  <c r="D80" i="4"/>
  <c r="F80" i="4"/>
  <c r="D37" i="4"/>
  <c r="E23" i="4"/>
  <c r="D22" i="4"/>
  <c r="D11" i="4"/>
  <c r="D10" i="4" s="1"/>
  <c r="E84" i="4"/>
  <c r="D9" i="4" l="1"/>
  <c r="D21" i="4"/>
  <c r="D19" i="4" s="1"/>
  <c r="D18" i="4" s="1"/>
  <c r="D17" i="4" s="1"/>
  <c r="D94" i="4" l="1"/>
  <c r="D92" i="4"/>
  <c r="E28" i="4"/>
  <c r="E33" i="4"/>
  <c r="E16" i="4" l="1"/>
  <c r="E15" i="4"/>
  <c r="F48" i="4" l="1"/>
  <c r="F47" i="4"/>
  <c r="F11" i="4"/>
  <c r="F22" i="4"/>
  <c r="E14" i="4"/>
  <c r="E12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6" i="4"/>
  <c r="E45" i="4"/>
  <c r="E44" i="4"/>
  <c r="E43" i="4"/>
  <c r="E42" i="4"/>
  <c r="E41" i="4"/>
  <c r="E40" i="4"/>
  <c r="E39" i="4"/>
  <c r="E38" i="4"/>
  <c r="E36" i="4"/>
  <c r="E35" i="4"/>
  <c r="E34" i="4"/>
  <c r="E32" i="4"/>
  <c r="E31" i="4"/>
  <c r="E30" i="4"/>
  <c r="E29" i="4"/>
  <c r="E27" i="4"/>
  <c r="E26" i="4"/>
  <c r="E25" i="4"/>
  <c r="E24" i="4"/>
  <c r="E74" i="4"/>
  <c r="E73" i="4"/>
  <c r="E72" i="4"/>
  <c r="F37" i="4"/>
  <c r="M88" i="4"/>
  <c r="M86" i="4"/>
  <c r="M84" i="4"/>
  <c r="M82" i="4"/>
  <c r="K80" i="4"/>
  <c r="M80" i="4"/>
  <c r="M74" i="4"/>
  <c r="K74" i="4"/>
  <c r="H74" i="4"/>
  <c r="M73" i="4"/>
  <c r="K73" i="4"/>
  <c r="H73" i="4"/>
  <c r="L71" i="4"/>
  <c r="M71" i="4" s="1"/>
  <c r="I71" i="4"/>
  <c r="M70" i="4"/>
  <c r="K70" i="4"/>
  <c r="H70" i="4"/>
  <c r="M69" i="4"/>
  <c r="H69" i="4"/>
  <c r="M68" i="4"/>
  <c r="H68" i="4"/>
  <c r="M67" i="4"/>
  <c r="H67" i="4"/>
  <c r="M66" i="4"/>
  <c r="H66" i="4"/>
  <c r="M65" i="4"/>
  <c r="H65" i="4"/>
  <c r="M64" i="4"/>
  <c r="H64" i="4"/>
  <c r="M63" i="4"/>
  <c r="K63" i="4"/>
  <c r="H63" i="4"/>
  <c r="M62" i="4"/>
  <c r="H62" i="4"/>
  <c r="M61" i="4"/>
  <c r="K61" i="4"/>
  <c r="H61" i="4"/>
  <c r="M60" i="4"/>
  <c r="K60" i="4"/>
  <c r="H60" i="4"/>
  <c r="M59" i="4"/>
  <c r="K59" i="4"/>
  <c r="H59" i="4"/>
  <c r="M58" i="4"/>
  <c r="K58" i="4"/>
  <c r="H58" i="4"/>
  <c r="M57" i="4"/>
  <c r="K57" i="4"/>
  <c r="H57" i="4"/>
  <c r="M56" i="4"/>
  <c r="K56" i="4"/>
  <c r="H56" i="4"/>
  <c r="M55" i="4"/>
  <c r="K55" i="4"/>
  <c r="H55" i="4"/>
  <c r="M54" i="4"/>
  <c r="K54" i="4"/>
  <c r="H54" i="4"/>
  <c r="M53" i="4"/>
  <c r="K53" i="4"/>
  <c r="H53" i="4"/>
  <c r="M52" i="4"/>
  <c r="K52" i="4"/>
  <c r="H52" i="4"/>
  <c r="M51" i="4"/>
  <c r="K51" i="4"/>
  <c r="H51" i="4"/>
  <c r="M50" i="4"/>
  <c r="K50" i="4"/>
  <c r="H50" i="4"/>
  <c r="M49" i="4"/>
  <c r="H49" i="4"/>
  <c r="L48" i="4"/>
  <c r="L47" i="4" s="1"/>
  <c r="J48" i="4"/>
  <c r="J47" i="4" s="1"/>
  <c r="I48" i="4"/>
  <c r="G48" i="4"/>
  <c r="G47" i="4" s="1"/>
  <c r="L46" i="4"/>
  <c r="M46" i="4" s="1"/>
  <c r="H46" i="4"/>
  <c r="M45" i="4"/>
  <c r="K45" i="4"/>
  <c r="H45" i="4"/>
  <c r="M44" i="4"/>
  <c r="K44" i="4"/>
  <c r="H44" i="4"/>
  <c r="M43" i="4"/>
  <c r="K43" i="4"/>
  <c r="H43" i="4"/>
  <c r="M42" i="4"/>
  <c r="H42" i="4"/>
  <c r="M41" i="4"/>
  <c r="H41" i="4"/>
  <c r="M40" i="4"/>
  <c r="H40" i="4"/>
  <c r="M39" i="4"/>
  <c r="H39" i="4"/>
  <c r="M38" i="4"/>
  <c r="H38" i="4"/>
  <c r="I37" i="4"/>
  <c r="M36" i="4"/>
  <c r="K36" i="4"/>
  <c r="H36" i="4"/>
  <c r="L33" i="4"/>
  <c r="K33" i="4" s="1"/>
  <c r="M32" i="4"/>
  <c r="K32" i="4"/>
  <c r="H32" i="4"/>
  <c r="M31" i="4"/>
  <c r="K31" i="4"/>
  <c r="H31" i="4"/>
  <c r="M30" i="4"/>
  <c r="K30" i="4"/>
  <c r="H30" i="4"/>
  <c r="M29" i="4"/>
  <c r="K29" i="4"/>
  <c r="H29" i="4"/>
  <c r="L28" i="4"/>
  <c r="K28" i="4" s="1"/>
  <c r="H28" i="4"/>
  <c r="M27" i="4"/>
  <c r="H27" i="4"/>
  <c r="M26" i="4"/>
  <c r="K26" i="4"/>
  <c r="H26" i="4"/>
  <c r="M25" i="4"/>
  <c r="K25" i="4"/>
  <c r="H25" i="4"/>
  <c r="M24" i="4"/>
  <c r="K24" i="4"/>
  <c r="H24" i="4"/>
  <c r="L23" i="4"/>
  <c r="M23" i="4" s="1"/>
  <c r="H23" i="4"/>
  <c r="J22" i="4"/>
  <c r="J21" i="4" s="1"/>
  <c r="I22" i="4"/>
  <c r="G22" i="4"/>
  <c r="G21" i="4" s="1"/>
  <c r="H20" i="4"/>
  <c r="M16" i="4"/>
  <c r="M15" i="4"/>
  <c r="M13" i="4"/>
  <c r="M12" i="4"/>
  <c r="M10" i="4"/>
  <c r="M9" i="4"/>
  <c r="F80" i="1"/>
  <c r="K80" i="1" s="1"/>
  <c r="F82" i="1"/>
  <c r="K74" i="1"/>
  <c r="M15" i="1"/>
  <c r="M56" i="1"/>
  <c r="M52" i="1"/>
  <c r="K70" i="1"/>
  <c r="K58" i="1"/>
  <c r="M9" i="1"/>
  <c r="B26" i="2"/>
  <c r="C26" i="2"/>
  <c r="D84" i="1"/>
  <c r="H30" i="1"/>
  <c r="K73" i="1"/>
  <c r="H62" i="1"/>
  <c r="K53" i="1"/>
  <c r="L23" i="1"/>
  <c r="K23" i="1" s="1"/>
  <c r="L46" i="1"/>
  <c r="L37" i="1" s="1"/>
  <c r="L28" i="1"/>
  <c r="M28" i="1" s="1"/>
  <c r="L33" i="1"/>
  <c r="K33" i="1" s="1"/>
  <c r="M86" i="1"/>
  <c r="M88" i="1"/>
  <c r="M84" i="1"/>
  <c r="M82" i="1"/>
  <c r="M80" i="1"/>
  <c r="M16" i="1"/>
  <c r="M24" i="1"/>
  <c r="M25" i="1"/>
  <c r="M26" i="1"/>
  <c r="M27" i="1"/>
  <c r="M29" i="1"/>
  <c r="M30" i="1"/>
  <c r="M31" i="1"/>
  <c r="M32" i="1"/>
  <c r="M36" i="1"/>
  <c r="M38" i="1"/>
  <c r="M39" i="1"/>
  <c r="M40" i="1"/>
  <c r="M41" i="1"/>
  <c r="M42" i="1"/>
  <c r="M43" i="1"/>
  <c r="M44" i="1"/>
  <c r="M45" i="1"/>
  <c r="M74" i="1"/>
  <c r="M60" i="1"/>
  <c r="M61" i="1"/>
  <c r="M62" i="1"/>
  <c r="M63" i="1"/>
  <c r="M64" i="1"/>
  <c r="M65" i="1"/>
  <c r="M66" i="1"/>
  <c r="M67" i="1"/>
  <c r="M68" i="1"/>
  <c r="M69" i="1"/>
  <c r="M70" i="1"/>
  <c r="M59" i="1"/>
  <c r="M50" i="1"/>
  <c r="M51" i="1"/>
  <c r="M53" i="1"/>
  <c r="M54" i="1"/>
  <c r="M55" i="1"/>
  <c r="M57" i="1"/>
  <c r="M58" i="1"/>
  <c r="M49" i="1"/>
  <c r="G22" i="1"/>
  <c r="G21" i="1" s="1"/>
  <c r="I22" i="1"/>
  <c r="J22" i="1"/>
  <c r="J21" i="1" s="1"/>
  <c r="K36" i="1"/>
  <c r="K24" i="1"/>
  <c r="K29" i="1"/>
  <c r="K30" i="1"/>
  <c r="K31" i="1"/>
  <c r="K32" i="1"/>
  <c r="K43" i="1"/>
  <c r="K44" i="1"/>
  <c r="K45" i="1"/>
  <c r="K51" i="1"/>
  <c r="K52" i="1"/>
  <c r="K55" i="1"/>
  <c r="K59" i="1"/>
  <c r="K60" i="1"/>
  <c r="K61" i="1"/>
  <c r="K63" i="1"/>
  <c r="K50" i="1"/>
  <c r="L71" i="1"/>
  <c r="M71" i="1" s="1"/>
  <c r="G48" i="1"/>
  <c r="G47" i="1" s="1"/>
  <c r="I48" i="1"/>
  <c r="J48" i="1"/>
  <c r="J47" i="1" s="1"/>
  <c r="L48" i="1"/>
  <c r="L47" i="1" s="1"/>
  <c r="K47" i="1" s="1"/>
  <c r="H20" i="1"/>
  <c r="H23" i="1"/>
  <c r="H24" i="1"/>
  <c r="H28" i="1"/>
  <c r="H22" i="1" s="1"/>
  <c r="H29" i="1"/>
  <c r="H31" i="1"/>
  <c r="H32" i="1"/>
  <c r="H36" i="1"/>
  <c r="H39" i="1"/>
  <c r="H40" i="1"/>
  <c r="H41" i="1"/>
  <c r="H42" i="1"/>
  <c r="H43" i="1"/>
  <c r="H44" i="1"/>
  <c r="H45" i="1"/>
  <c r="H46" i="1"/>
  <c r="H50" i="1"/>
  <c r="H51" i="1"/>
  <c r="H52" i="1"/>
  <c r="H53" i="1"/>
  <c r="H54" i="1"/>
  <c r="H55" i="1"/>
  <c r="H59" i="1"/>
  <c r="H60" i="1"/>
  <c r="H61" i="1"/>
  <c r="H63" i="1"/>
  <c r="H64" i="1"/>
  <c r="H65" i="1"/>
  <c r="H66" i="1"/>
  <c r="H67" i="1"/>
  <c r="H68" i="1"/>
  <c r="H69" i="1"/>
  <c r="H70" i="1"/>
  <c r="H73" i="1"/>
  <c r="I71" i="1"/>
  <c r="H71" i="1" s="1"/>
  <c r="I37" i="1"/>
  <c r="H37" i="1" s="1"/>
  <c r="F84" i="1"/>
  <c r="F93" i="1" s="1"/>
  <c r="D85" i="3"/>
  <c r="D84" i="3"/>
  <c r="D83" i="3"/>
  <c r="D82" i="3"/>
  <c r="E80" i="3"/>
  <c r="E89" i="3" s="1"/>
  <c r="C80" i="3"/>
  <c r="D80" i="3" s="1"/>
  <c r="D71" i="3"/>
  <c r="D70" i="3"/>
  <c r="D69" i="3"/>
  <c r="G68" i="3"/>
  <c r="D68" i="3"/>
  <c r="G67" i="3"/>
  <c r="D67" i="3"/>
  <c r="G66" i="3"/>
  <c r="D66" i="3"/>
  <c r="D65" i="3"/>
  <c r="G64" i="3"/>
  <c r="D64" i="3"/>
  <c r="D63" i="3"/>
  <c r="D62" i="3"/>
  <c r="D61" i="3"/>
  <c r="D60" i="3"/>
  <c r="D59" i="3"/>
  <c r="D58" i="3"/>
  <c r="D57" i="3"/>
  <c r="G56" i="3"/>
  <c r="D56" i="3"/>
  <c r="G55" i="3"/>
  <c r="D55" i="3"/>
  <c r="G54" i="3"/>
  <c r="D54" i="3"/>
  <c r="G53" i="3"/>
  <c r="D53" i="3"/>
  <c r="G52" i="3"/>
  <c r="D52" i="3"/>
  <c r="G51" i="3"/>
  <c r="D51" i="3"/>
  <c r="G50" i="3"/>
  <c r="D50" i="3"/>
  <c r="G49" i="3"/>
  <c r="D49" i="3"/>
  <c r="G48" i="3"/>
  <c r="D48" i="3"/>
  <c r="G47" i="3"/>
  <c r="D47" i="3"/>
  <c r="G46" i="3"/>
  <c r="G45" i="3" s="1"/>
  <c r="D46" i="3"/>
  <c r="F45" i="3"/>
  <c r="E45" i="3"/>
  <c r="D45" i="3" s="1"/>
  <c r="D43" i="3"/>
  <c r="D42" i="3"/>
  <c r="D41" i="3"/>
  <c r="D40" i="3"/>
  <c r="D39" i="3"/>
  <c r="D38" i="3"/>
  <c r="D37" i="3"/>
  <c r="D36" i="3"/>
  <c r="D35" i="3"/>
  <c r="G34" i="3"/>
  <c r="E34" i="3"/>
  <c r="D34" i="3" s="1"/>
  <c r="D33" i="3"/>
  <c r="D32" i="3"/>
  <c r="D31" i="3"/>
  <c r="D30" i="3"/>
  <c r="D29" i="3"/>
  <c r="D28" i="3"/>
  <c r="D26" i="3"/>
  <c r="D25" i="3"/>
  <c r="D24" i="3"/>
  <c r="D23" i="3"/>
  <c r="E22" i="3"/>
  <c r="D22" i="3" s="1"/>
  <c r="D20" i="3"/>
  <c r="D16" i="3"/>
  <c r="D15" i="3"/>
  <c r="D14" i="3"/>
  <c r="D13" i="3"/>
  <c r="D12" i="3"/>
  <c r="D11" i="3"/>
  <c r="E10" i="3"/>
  <c r="F9" i="3" s="1"/>
  <c r="M13" i="1"/>
  <c r="K54" i="1"/>
  <c r="H57" i="1"/>
  <c r="H38" i="1"/>
  <c r="H49" i="1"/>
  <c r="H56" i="1"/>
  <c r="K56" i="1"/>
  <c r="H27" i="1"/>
  <c r="K57" i="1"/>
  <c r="M12" i="1"/>
  <c r="K26" i="1"/>
  <c r="H26" i="1"/>
  <c r="H25" i="1"/>
  <c r="K25" i="1"/>
  <c r="H58" i="1"/>
  <c r="M73" i="1"/>
  <c r="M10" i="1"/>
  <c r="H74" i="1"/>
  <c r="K48" i="1"/>
  <c r="M11" i="1"/>
  <c r="G9" i="1"/>
  <c r="F92" i="1"/>
  <c r="E9" i="3" l="1"/>
  <c r="K71" i="1"/>
  <c r="F44" i="3"/>
  <c r="F10" i="4"/>
  <c r="F94" i="4" s="1"/>
  <c r="E11" i="4"/>
  <c r="K23" i="4"/>
  <c r="K22" i="4" s="1"/>
  <c r="K46" i="4"/>
  <c r="L37" i="4"/>
  <c r="M37" i="4" s="1"/>
  <c r="I47" i="4"/>
  <c r="H22" i="4"/>
  <c r="H71" i="4"/>
  <c r="H37" i="4"/>
  <c r="E48" i="4"/>
  <c r="H48" i="1"/>
  <c r="H47" i="1" s="1"/>
  <c r="I21" i="1"/>
  <c r="C28" i="2"/>
  <c r="I21" i="4"/>
  <c r="J19" i="1"/>
  <c r="J18" i="1" s="1"/>
  <c r="J17" i="1" s="1"/>
  <c r="J19" i="4"/>
  <c r="J18" i="4" s="1"/>
  <c r="J17" i="4" s="1"/>
  <c r="E21" i="3"/>
  <c r="I47" i="1"/>
  <c r="M28" i="4"/>
  <c r="K71" i="4"/>
  <c r="K47" i="4"/>
  <c r="H48" i="4"/>
  <c r="E37" i="4"/>
  <c r="E22" i="4"/>
  <c r="D21" i="3"/>
  <c r="K37" i="1"/>
  <c r="M37" i="1"/>
  <c r="E47" i="4"/>
  <c r="G19" i="1"/>
  <c r="G18" i="1" s="1"/>
  <c r="G17" i="1" s="1"/>
  <c r="F94" i="1"/>
  <c r="P94" i="1" s="1"/>
  <c r="H21" i="1"/>
  <c r="H19" i="1" s="1"/>
  <c r="H18" i="1" s="1"/>
  <c r="H17" i="1" s="1"/>
  <c r="G19" i="4"/>
  <c r="G18" i="4" s="1"/>
  <c r="G17" i="4" s="1"/>
  <c r="F21" i="4"/>
  <c r="F19" i="4" s="1"/>
  <c r="F18" i="4" s="1"/>
  <c r="E71" i="4"/>
  <c r="L22" i="1"/>
  <c r="D9" i="3"/>
  <c r="E44" i="3"/>
  <c r="D44" i="3" s="1"/>
  <c r="M46" i="1"/>
  <c r="M33" i="1"/>
  <c r="K46" i="1"/>
  <c r="M23" i="1"/>
  <c r="M11" i="4"/>
  <c r="D10" i="3"/>
  <c r="L22" i="4"/>
  <c r="M33" i="4"/>
  <c r="K48" i="4"/>
  <c r="K28" i="1"/>
  <c r="K22" i="1" s="1"/>
  <c r="G9" i="4" l="1"/>
  <c r="I19" i="4"/>
  <c r="I18" i="4" s="1"/>
  <c r="I17" i="4" s="1"/>
  <c r="K21" i="1"/>
  <c r="K19" i="1" s="1"/>
  <c r="K18" i="1" s="1"/>
  <c r="K17" i="1" s="1"/>
  <c r="F9" i="4"/>
  <c r="E19" i="3"/>
  <c r="K37" i="4"/>
  <c r="K21" i="4" s="1"/>
  <c r="K19" i="4" s="1"/>
  <c r="K18" i="4" s="1"/>
  <c r="K17" i="4" s="1"/>
  <c r="H21" i="4"/>
  <c r="H47" i="4"/>
  <c r="E10" i="4"/>
  <c r="E21" i="4"/>
  <c r="E19" i="4" s="1"/>
  <c r="E18" i="4" s="1"/>
  <c r="I19" i="1"/>
  <c r="I18" i="1" s="1"/>
  <c r="I17" i="1" s="1"/>
  <c r="E18" i="3"/>
  <c r="D19" i="3"/>
  <c r="F18" i="3"/>
  <c r="L21" i="1"/>
  <c r="M22" i="1"/>
  <c r="M22" i="4"/>
  <c r="L21" i="4"/>
  <c r="E9" i="4" l="1"/>
  <c r="E94" i="4"/>
  <c r="H19" i="4"/>
  <c r="H18" i="4" s="1"/>
  <c r="H17" i="4" s="1"/>
  <c r="E17" i="4"/>
  <c r="M21" i="1"/>
  <c r="L19" i="1"/>
  <c r="L19" i="4"/>
  <c r="M21" i="4"/>
  <c r="E17" i="3"/>
  <c r="F17" i="3"/>
  <c r="D18" i="3"/>
  <c r="D17" i="3" l="1"/>
  <c r="G17" i="3"/>
  <c r="G94" i="3"/>
  <c r="E88" i="3"/>
  <c r="M19" i="1"/>
  <c r="L18" i="1"/>
  <c r="M19" i="4"/>
  <c r="L18" i="4"/>
  <c r="L17" i="1" l="1"/>
  <c r="M17" i="1" s="1"/>
  <c r="M18" i="1"/>
  <c r="E90" i="3"/>
  <c r="G10" i="3"/>
  <c r="L17" i="4"/>
  <c r="M17" i="4" s="1"/>
  <c r="M18" i="4"/>
  <c r="F84" i="4"/>
  <c r="F17" i="4" s="1"/>
  <c r="F92" i="4" s="1"/>
  <c r="E92" i="4" l="1"/>
  <c r="F93" i="4"/>
  <c r="E93" i="4" s="1"/>
</calcChain>
</file>

<file path=xl/sharedStrings.xml><?xml version="1.0" encoding="utf-8"?>
<sst xmlns="http://schemas.openxmlformats.org/spreadsheetml/2006/main" count="486" uniqueCount="205">
  <si>
    <t>CONTUL DE EXECUTIE A BUGETULUI</t>
  </si>
  <si>
    <t>Denumire indicatori</t>
  </si>
  <si>
    <t xml:space="preserve">  donatii si sponsorizari</t>
  </si>
  <si>
    <t xml:space="preserve">   Cheltuieli de capital</t>
  </si>
  <si>
    <t xml:space="preserve">  alocatii bugetare / subventii pentru institutiile publice</t>
  </si>
  <si>
    <t xml:space="preserve"> *) Se detaliaza pe articole si alineate, conform clasificatiei bugetare in vigoare</t>
  </si>
  <si>
    <t xml:space="preserve">    Transferuri intre unitati ale administratiei publice*)</t>
  </si>
  <si>
    <t xml:space="preserve">        sold initial</t>
  </si>
  <si>
    <t xml:space="preserve">        incasari an curent</t>
  </si>
  <si>
    <r>
      <t xml:space="preserve">Cod </t>
    </r>
    <r>
      <rPr>
        <vertAlign val="superscript"/>
        <sz val="13"/>
        <rFont val="Arial"/>
        <family val="2"/>
      </rPr>
      <t>3)</t>
    </r>
  </si>
  <si>
    <r>
      <t xml:space="preserve">   Cheltuieli curente </t>
    </r>
    <r>
      <rPr>
        <vertAlign val="superscript"/>
        <sz val="12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</si>
  <si>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Se detaliaza pe fiecare capitol bugetar in parte si se completeaza si cu alte tipuri de cheltuieli, conform clasificatiei bugetare, dupa caz</t>
    </r>
  </si>
  <si>
    <r>
      <t>4)</t>
    </r>
    <r>
      <rPr>
        <sz val="10"/>
        <rFont val="Arial"/>
        <family val="2"/>
      </rPr>
      <t xml:space="preserve"> Se completeaza conform prevederilor bugetare aprobate, in vigoare la data raportarii si corespunzator perioadei raportate (pana la nivel de luna)</t>
    </r>
  </si>
  <si>
    <r>
      <t>2)</t>
    </r>
    <r>
      <rPr>
        <sz val="10"/>
        <rFont val="Arial"/>
        <family val="2"/>
      </rPr>
      <t xml:space="preserve"> Se completeaza cu alte titluri, conform clasificatiei bugetare in vigoare, dupa caz</t>
    </r>
  </si>
  <si>
    <r>
      <t>3)</t>
    </r>
    <r>
      <rPr>
        <sz val="10"/>
        <rFont val="Arial"/>
        <family val="2"/>
      </rPr>
      <t xml:space="preserve"> Se completeaza conform codurilor din clasificatia bugetara in vigoare</t>
    </r>
  </si>
  <si>
    <r>
      <t xml:space="preserve"> Venituri totale, </t>
    </r>
    <r>
      <rPr>
        <u/>
        <sz val="10"/>
        <rFont val="Arial"/>
        <family val="2"/>
      </rPr>
      <t>din care:</t>
    </r>
  </si>
  <si>
    <t>X</t>
  </si>
  <si>
    <t xml:space="preserve">     Cheltuieli de personal*) Titlul I</t>
  </si>
  <si>
    <t>10.01.01</t>
  </si>
  <si>
    <t>10.01.02</t>
  </si>
  <si>
    <t>10.01.03</t>
  </si>
  <si>
    <t>10.01.04</t>
  </si>
  <si>
    <t>10.01.05</t>
  </si>
  <si>
    <t>10.01.06</t>
  </si>
  <si>
    <t>10.03.01</t>
  </si>
  <si>
    <t>10.03.02</t>
  </si>
  <si>
    <t>10.03.03</t>
  </si>
  <si>
    <t>10.03.04</t>
  </si>
  <si>
    <t>Cheltuieli de salarii in bani</t>
  </si>
  <si>
    <t>Salarii de merit</t>
  </si>
  <si>
    <t>Indemizatii de conducere</t>
  </si>
  <si>
    <t>Spor vechime</t>
  </si>
  <si>
    <t>Sporuri pentru conditii de munca</t>
  </si>
  <si>
    <t>Alte sporuri</t>
  </si>
  <si>
    <t>Fond de premii</t>
  </si>
  <si>
    <t>Contributii</t>
  </si>
  <si>
    <t>Contributii de asigurari sociale de stat</t>
  </si>
  <si>
    <t>Contributii de asigurari de somaj</t>
  </si>
  <si>
    <t>Contributii asigurari sociale sanatate</t>
  </si>
  <si>
    <t>Contrib.asig.pt.acc.si boli profesionale</t>
  </si>
  <si>
    <t xml:space="preserve">     Bunuri si servicii*) Titlul II</t>
  </si>
  <si>
    <t>20.01.01</t>
  </si>
  <si>
    <t>20.01.02</t>
  </si>
  <si>
    <t>20.01.03</t>
  </si>
  <si>
    <t>20.01.04</t>
  </si>
  <si>
    <t>20.01.08</t>
  </si>
  <si>
    <t>20.01.09</t>
  </si>
  <si>
    <t>Bunuri si servicii</t>
  </si>
  <si>
    <t>Furnituri de birou</t>
  </si>
  <si>
    <t>Materiale pt.intretinere</t>
  </si>
  <si>
    <t>Incalzit, iluminat si forta motrica</t>
  </si>
  <si>
    <t>Apa canal si salubritate</t>
  </si>
  <si>
    <t>Posta, telecomunicatii, radio, internet</t>
  </si>
  <si>
    <t>Materiale si prest.serv.cu caracter fuctional</t>
  </si>
  <si>
    <t>Reparatii curente</t>
  </si>
  <si>
    <t>Bunuri de nat.ob.de inventar</t>
  </si>
  <si>
    <t>Uniforme si echipamente</t>
  </si>
  <si>
    <t>20.05.01</t>
  </si>
  <si>
    <t>20.05.30</t>
  </si>
  <si>
    <t>Alte obiecte de inventar</t>
  </si>
  <si>
    <t>Deplasari,detasari, transferari</t>
  </si>
  <si>
    <t>Deplasari interne</t>
  </si>
  <si>
    <t>20.06.01</t>
  </si>
  <si>
    <t>Deplas.in strainatate</t>
  </si>
  <si>
    <t>20.06.02</t>
  </si>
  <si>
    <t>Carti, publicatii si mat.documentare</t>
  </si>
  <si>
    <t>Protectia muncii</t>
  </si>
  <si>
    <t>Alte cheltuieli</t>
  </si>
  <si>
    <t>Alte chelt.cu bunuri si serv.(proiecte cult.)</t>
  </si>
  <si>
    <t>20.30.30</t>
  </si>
  <si>
    <t>C.F.: 4364640</t>
  </si>
  <si>
    <t>10.03.06</t>
  </si>
  <si>
    <t>Contributii pentru concedii si indemnizatii</t>
  </si>
  <si>
    <t xml:space="preserve"> Incasari/plati   luni           precedente</t>
  </si>
  <si>
    <t>Total incasari/plati</t>
  </si>
  <si>
    <t>A</t>
  </si>
  <si>
    <t>B</t>
  </si>
  <si>
    <t>RON</t>
  </si>
  <si>
    <t>10,01,08</t>
  </si>
  <si>
    <t>10,01,10</t>
  </si>
  <si>
    <t>Fd ptr. posturi ocupate prin cumul</t>
  </si>
  <si>
    <t>Pregatire profesionala</t>
  </si>
  <si>
    <t>10,01,07</t>
  </si>
  <si>
    <t>Ore suplimentare</t>
  </si>
  <si>
    <t>Investitii in continuare</t>
  </si>
  <si>
    <t>71.01.02</t>
  </si>
  <si>
    <t>71.01.30</t>
  </si>
  <si>
    <t>creantelor salariale</t>
  </si>
  <si>
    <t>10,03,07</t>
  </si>
  <si>
    <t>20.01.05</t>
  </si>
  <si>
    <t>Carburanti si lubrefianti</t>
  </si>
  <si>
    <t>20.01.30</t>
  </si>
  <si>
    <t>71.01.01</t>
  </si>
  <si>
    <r>
      <t xml:space="preserve">Salarii de baza </t>
    </r>
    <r>
      <rPr>
        <b/>
        <sz val="12"/>
        <rFont val="Arial"/>
        <family val="2"/>
      </rPr>
      <t>**</t>
    </r>
  </si>
  <si>
    <t>Piese de schimb</t>
  </si>
  <si>
    <t>20.01.06</t>
  </si>
  <si>
    <t>71.01.03</t>
  </si>
  <si>
    <t>Transport</t>
  </si>
  <si>
    <t>20.01.07</t>
  </si>
  <si>
    <t>Plati efectuate in ani precedenti</t>
  </si>
  <si>
    <t>si recuperate in anul curent</t>
  </si>
  <si>
    <t>Alte bunuri si servici ptr intretinere si functionare</t>
  </si>
  <si>
    <t>Mobilier, aparatura birotica si alte active corporale</t>
  </si>
  <si>
    <t>Alte active fixe</t>
  </si>
  <si>
    <t>Constructii</t>
  </si>
  <si>
    <t>Masini, echipamente si mijloace de transport</t>
  </si>
  <si>
    <t xml:space="preserve">Incasari/plati  </t>
  </si>
  <si>
    <t xml:space="preserve">   SOLD  din care :</t>
  </si>
  <si>
    <t>Despagubiri civile</t>
  </si>
  <si>
    <t>59.17</t>
  </si>
  <si>
    <t>Plati efectuate in anii precedenti</t>
  </si>
  <si>
    <t>Sectiunea de dezvoltare</t>
  </si>
  <si>
    <t>Sectiunea de functionare</t>
  </si>
  <si>
    <r>
      <t xml:space="preserve">  venituri proprii, </t>
    </r>
    <r>
      <rPr>
        <b/>
        <sz val="10"/>
        <rFont val="Arial"/>
        <family val="2"/>
      </rPr>
      <t>din care:</t>
    </r>
  </si>
  <si>
    <t>5=3+4</t>
  </si>
  <si>
    <t xml:space="preserve"> Cheltuieli totale (Sectiunea de functionare+Sectiunea de dezvoltare) din care</t>
  </si>
  <si>
    <t>3=1+2</t>
  </si>
  <si>
    <t>Contributii la fd.de garant.a creantelor salariale</t>
  </si>
  <si>
    <t xml:space="preserve">Titlul X Alte cheltuieli </t>
  </si>
  <si>
    <t>Veniturile Sectiunii de functionare</t>
  </si>
  <si>
    <t>Veniturile Sectiunii de dezvoltare</t>
  </si>
  <si>
    <t xml:space="preserve"> </t>
  </si>
  <si>
    <t xml:space="preserve">SOLD DEZVOLTARE </t>
  </si>
  <si>
    <t>SOLD FUNCTIONARE</t>
  </si>
  <si>
    <t xml:space="preserve"> MANAGER,</t>
  </si>
  <si>
    <t xml:space="preserve"> ANCA DANA FLOREA</t>
  </si>
  <si>
    <t>Mihaela Spataru</t>
  </si>
  <si>
    <t>Intocmit,</t>
  </si>
  <si>
    <t xml:space="preserve">                         Sef birou financiar contabil,</t>
  </si>
  <si>
    <t xml:space="preserve">      Tichete de vacanta</t>
  </si>
  <si>
    <t>10.02.06</t>
  </si>
  <si>
    <t>Chirii</t>
  </si>
  <si>
    <t>20.30.04</t>
  </si>
  <si>
    <t>20.12</t>
  </si>
  <si>
    <t>Consultanta si expertiza</t>
  </si>
  <si>
    <t>10.03.07</t>
  </si>
  <si>
    <t>Contributii pentru asigurari de munca(CAM)</t>
  </si>
  <si>
    <t>85.01.01</t>
  </si>
  <si>
    <t>Plati efectuate in ani precedenti si recuperate in anul curent - Sectiunea functionare</t>
  </si>
  <si>
    <t>Plus cheltuieli angajate</t>
  </si>
  <si>
    <t>Total cheltuieli</t>
  </si>
  <si>
    <t>Total cheltuieli angajate</t>
  </si>
  <si>
    <t>Cheltuieli angajate si neplatite inca</t>
  </si>
  <si>
    <t>Buget aprobat</t>
  </si>
  <si>
    <t>Disponibil articole buget</t>
  </si>
  <si>
    <t>3=4-2</t>
  </si>
  <si>
    <t>5=1-4</t>
  </si>
  <si>
    <t xml:space="preserve">Total incasari/ plati </t>
  </si>
  <si>
    <t>Prime de asigurari non-viata</t>
  </si>
  <si>
    <t>20.30.03</t>
  </si>
  <si>
    <t>Indemnizatie de hrana</t>
  </si>
  <si>
    <t xml:space="preserve"> Incasari/ plati luni           precedente</t>
  </si>
  <si>
    <t>Incasari/plati  luna curenta</t>
  </si>
  <si>
    <t>10.01.17</t>
  </si>
  <si>
    <t>Cheltuieli salariale in natura</t>
  </si>
  <si>
    <t>10.02</t>
  </si>
  <si>
    <t xml:space="preserve">                                          Contabil sef,</t>
  </si>
  <si>
    <t xml:space="preserve">                Mihaela Ramona Spataru</t>
  </si>
  <si>
    <t xml:space="preserve">Incasari </t>
  </si>
  <si>
    <t>Plati</t>
  </si>
  <si>
    <t>explicatie</t>
  </si>
  <si>
    <t>09.04.2020</t>
  </si>
  <si>
    <t>My Stage</t>
  </si>
  <si>
    <t>Subventie salarii</t>
  </si>
  <si>
    <t>Salarii</t>
  </si>
  <si>
    <t>Spor doctorat</t>
  </si>
  <si>
    <t>Indemnizatie hrana</t>
  </si>
  <si>
    <t>Colaboratori</t>
  </si>
  <si>
    <t>10.04.2020</t>
  </si>
  <si>
    <t>Cec din venituri</t>
  </si>
  <si>
    <t>salarii numerar</t>
  </si>
  <si>
    <t>13.04.2020</t>
  </si>
  <si>
    <t>impozite salarii</t>
  </si>
  <si>
    <t>CAM</t>
  </si>
  <si>
    <t>impozit colaboratori</t>
  </si>
  <si>
    <t>Impozit colaboratori februarie</t>
  </si>
  <si>
    <t>15.05.2020</t>
  </si>
  <si>
    <t>sold la 16.03.2020</t>
  </si>
  <si>
    <t>17.03.2020</t>
  </si>
  <si>
    <t>Subventie Pmb</t>
  </si>
  <si>
    <t>restituire sold casa 20.01.30</t>
  </si>
  <si>
    <t>restituire sold casa 20.30.30</t>
  </si>
  <si>
    <t>restituire sold casa 20.14</t>
  </si>
  <si>
    <t>Data</t>
  </si>
  <si>
    <t>SOLD 06.05</t>
  </si>
  <si>
    <t>Alte drepturi salariale in bani</t>
  </si>
  <si>
    <t>10.01.30</t>
  </si>
  <si>
    <t xml:space="preserve">  </t>
  </si>
  <si>
    <r>
      <t xml:space="preserve">Cod </t>
    </r>
    <r>
      <rPr>
        <vertAlign val="superscript"/>
        <sz val="8"/>
        <rFont val="Arial"/>
        <family val="2"/>
      </rPr>
      <t>3)</t>
    </r>
  </si>
  <si>
    <r>
      <t xml:space="preserve"> Venituri totale, </t>
    </r>
    <r>
      <rPr>
        <u/>
        <sz val="8"/>
        <rFont val="Arial"/>
        <family val="2"/>
      </rPr>
      <t>din care:</t>
    </r>
  </si>
  <si>
    <t xml:space="preserve">  venituri proprii, din care:</t>
  </si>
  <si>
    <r>
      <t xml:space="preserve">   Cheltuieli curente </t>
    </r>
    <r>
      <rPr>
        <vertAlign val="superscript"/>
        <sz val="8"/>
        <rFont val="Arial"/>
        <family val="2"/>
      </rPr>
      <t>2)</t>
    </r>
  </si>
  <si>
    <r>
      <t xml:space="preserve">Salarii de baza </t>
    </r>
    <r>
      <rPr>
        <b/>
        <sz val="8"/>
        <rFont val="Arial"/>
        <family val="2"/>
      </rPr>
      <t>**</t>
    </r>
  </si>
  <si>
    <r>
      <t>1)</t>
    </r>
    <r>
      <rPr>
        <sz val="8"/>
        <rFont val="Arial"/>
        <family val="2"/>
      </rPr>
      <t xml:space="preserve"> Se detaliaza pe fiecare capitol bugetar in parte si se completeaza si cu alte tipuri de cheltuieli, conform clasificatiei bugetare, dupa caz</t>
    </r>
  </si>
  <si>
    <r>
      <t>2)</t>
    </r>
    <r>
      <rPr>
        <sz val="8"/>
        <rFont val="Arial"/>
        <family val="2"/>
      </rPr>
      <t xml:space="preserve"> Se completeaza cu alte titluri, conform clasificatiei bugetare in vigoare, dupa caz</t>
    </r>
  </si>
  <si>
    <r>
      <t>3)</t>
    </r>
    <r>
      <rPr>
        <sz val="8"/>
        <rFont val="Arial"/>
        <family val="2"/>
      </rPr>
      <t xml:space="preserve"> Se completeaza conform codurilor din clasificatia bugetara in vigoare</t>
    </r>
  </si>
  <si>
    <r>
      <t>4)</t>
    </r>
    <r>
      <rPr>
        <sz val="8"/>
        <rFont val="Arial"/>
        <family val="2"/>
      </rPr>
      <t xml:space="preserve"> Se completeaza conform prevederilor bugetare aprobate, in vigoare la data raportarii si corespunzator perioadei raportate (pana la nivel de luna)</t>
    </r>
  </si>
  <si>
    <t xml:space="preserve">   Contabil sef,</t>
  </si>
  <si>
    <t xml:space="preserve"> ANCA  FLOREA</t>
  </si>
  <si>
    <t xml:space="preserve">  Elena Pacaleanu</t>
  </si>
  <si>
    <t>C</t>
  </si>
  <si>
    <t>D</t>
  </si>
  <si>
    <t>E</t>
  </si>
  <si>
    <t>F</t>
  </si>
  <si>
    <t>TEATRUL MASCA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</si>
</sst>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0"/>
      <name val="Arial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vertAlign val="superscript"/>
      <sz val="13"/>
      <name val="Arial"/>
      <family val="2"/>
    </font>
    <font>
      <b/>
      <u/>
      <sz val="13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applyFont="1"/>
    <xf numFmtId="0" fontId="8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8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/>
    <xf numFmtId="3" fontId="3" fillId="0" borderId="0" xfId="0" applyNumberFormat="1" applyFont="1" applyBorder="1"/>
    <xf numFmtId="0" fontId="1" fillId="0" borderId="0" xfId="0" applyFont="1" applyBorder="1" applyAlignment="1">
      <alignment shrinkToFi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shrinkToFit="1"/>
    </xf>
    <xf numFmtId="3" fontId="3" fillId="0" borderId="0" xfId="0" applyNumberFormat="1" applyFont="1"/>
    <xf numFmtId="3" fontId="3" fillId="0" borderId="1" xfId="0" applyNumberFormat="1" applyFont="1" applyBorder="1"/>
    <xf numFmtId="3" fontId="2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1" fillId="0" borderId="0" xfId="0" applyNumberFormat="1" applyFont="1"/>
    <xf numFmtId="0" fontId="1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 shrinkToFit="1"/>
    </xf>
    <xf numFmtId="0" fontId="3" fillId="0" borderId="5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14" fontId="2" fillId="0" borderId="0" xfId="0" applyNumberFormat="1" applyFont="1" applyAlignment="1">
      <alignment horizontal="centerContinuous"/>
    </xf>
    <xf numFmtId="3" fontId="20" fillId="0" borderId="0" xfId="0" applyNumberFormat="1" applyFont="1"/>
    <xf numFmtId="164" fontId="20" fillId="0" borderId="0" xfId="0" applyNumberFormat="1" applyFont="1"/>
    <xf numFmtId="0" fontId="3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/>
    <xf numFmtId="3" fontId="21" fillId="0" borderId="9" xfId="0" applyNumberFormat="1" applyFont="1" applyBorder="1"/>
    <xf numFmtId="3" fontId="22" fillId="0" borderId="9" xfId="0" applyNumberFormat="1" applyFont="1" applyBorder="1"/>
    <xf numFmtId="0" fontId="2" fillId="0" borderId="10" xfId="0" applyFont="1" applyBorder="1" applyAlignment="1"/>
    <xf numFmtId="0" fontId="1" fillId="0" borderId="11" xfId="0" applyFont="1" applyBorder="1"/>
    <xf numFmtId="0" fontId="2" fillId="0" borderId="2" xfId="0" applyFont="1" applyBorder="1" applyAlignment="1"/>
    <xf numFmtId="0" fontId="1" fillId="0" borderId="3" xfId="0" applyFont="1" applyBorder="1"/>
    <xf numFmtId="0" fontId="4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11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3" fontId="22" fillId="0" borderId="1" xfId="0" applyNumberFormat="1" applyFont="1" applyBorder="1"/>
    <xf numFmtId="3" fontId="22" fillId="0" borderId="14" xfId="0" applyNumberFormat="1" applyFont="1" applyBorder="1"/>
    <xf numFmtId="3" fontId="22" fillId="0" borderId="15" xfId="0" applyNumberFormat="1" applyFont="1" applyBorder="1"/>
    <xf numFmtId="3" fontId="23" fillId="0" borderId="9" xfId="0" applyNumberFormat="1" applyFont="1" applyBorder="1"/>
    <xf numFmtId="3" fontId="20" fillId="0" borderId="9" xfId="0" applyNumberFormat="1" applyFont="1" applyBorder="1"/>
    <xf numFmtId="3" fontId="2" fillId="0" borderId="9" xfId="0" applyNumberFormat="1" applyFont="1" applyBorder="1"/>
    <xf numFmtId="3" fontId="2" fillId="0" borderId="16" xfId="0" applyNumberFormat="1" applyFont="1" applyBorder="1"/>
    <xf numFmtId="3" fontId="2" fillId="0" borderId="7" xfId="0" applyNumberFormat="1" applyFont="1" applyBorder="1"/>
    <xf numFmtId="3" fontId="2" fillId="0" borderId="17" xfId="0" applyNumberFormat="1" applyFont="1" applyBorder="1"/>
    <xf numFmtId="3" fontId="21" fillId="0" borderId="1" xfId="0" applyNumberFormat="1" applyFont="1" applyBorder="1"/>
    <xf numFmtId="14" fontId="3" fillId="0" borderId="0" xfId="0" applyNumberFormat="1" applyFont="1"/>
    <xf numFmtId="14" fontId="20" fillId="0" borderId="0" xfId="0" applyNumberFormat="1" applyFont="1"/>
    <xf numFmtId="3" fontId="3" fillId="0" borderId="9" xfId="0" applyNumberFormat="1" applyFont="1" applyBorder="1"/>
    <xf numFmtId="3" fontId="22" fillId="0" borderId="18" xfId="0" applyNumberFormat="1" applyFont="1" applyBorder="1"/>
    <xf numFmtId="4" fontId="12" fillId="0" borderId="0" xfId="0" applyNumberFormat="1" applyFont="1"/>
    <xf numFmtId="0" fontId="1" fillId="0" borderId="14" xfId="0" applyFont="1" applyBorder="1"/>
    <xf numFmtId="3" fontId="3" fillId="0" borderId="19" xfId="0" applyNumberFormat="1" applyFont="1" applyBorder="1"/>
    <xf numFmtId="3" fontId="22" fillId="0" borderId="20" xfId="0" applyNumberFormat="1" applyFont="1" applyBorder="1"/>
    <xf numFmtId="3" fontId="21" fillId="0" borderId="19" xfId="0" applyNumberFormat="1" applyFont="1" applyBorder="1"/>
    <xf numFmtId="0" fontId="2" fillId="0" borderId="4" xfId="0" applyFont="1" applyBorder="1" applyAlignment="1">
      <alignment horizontal="center"/>
    </xf>
    <xf numFmtId="0" fontId="11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4" fontId="3" fillId="0" borderId="9" xfId="0" applyNumberFormat="1" applyFont="1" applyBorder="1"/>
    <xf numFmtId="0" fontId="3" fillId="0" borderId="9" xfId="0" applyFont="1" applyBorder="1"/>
    <xf numFmtId="0" fontId="3" fillId="0" borderId="22" xfId="0" applyFont="1" applyBorder="1"/>
    <xf numFmtId="0" fontId="11" fillId="0" borderId="4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11" fillId="0" borderId="10" xfId="0" applyFont="1" applyBorder="1" applyAlignment="1">
      <alignment horizontal="center"/>
    </xf>
    <xf numFmtId="14" fontId="3" fillId="0" borderId="0" xfId="0" applyNumberFormat="1" applyFont="1" applyBorder="1"/>
    <xf numFmtId="3" fontId="3" fillId="0" borderId="23" xfId="0" applyNumberFormat="1" applyFont="1" applyBorder="1"/>
    <xf numFmtId="0" fontId="3" fillId="0" borderId="23" xfId="0" applyFont="1" applyBorder="1"/>
    <xf numFmtId="14" fontId="3" fillId="0" borderId="23" xfId="0" applyNumberFormat="1" applyFont="1" applyBorder="1"/>
    <xf numFmtId="3" fontId="22" fillId="0" borderId="23" xfId="0" applyNumberFormat="1" applyFont="1" applyBorder="1"/>
    <xf numFmtId="0" fontId="3" fillId="0" borderId="24" xfId="0" applyFont="1" applyBorder="1"/>
    <xf numFmtId="164" fontId="3" fillId="0" borderId="0" xfId="0" applyNumberFormat="1" applyFont="1" applyBorder="1"/>
    <xf numFmtId="3" fontId="1" fillId="0" borderId="24" xfId="0" applyNumberFormat="1" applyFont="1" applyBorder="1"/>
    <xf numFmtId="3" fontId="23" fillId="0" borderId="24" xfId="0" applyNumberFormat="1" applyFont="1" applyBorder="1"/>
    <xf numFmtId="3" fontId="22" fillId="0" borderId="24" xfId="0" applyNumberFormat="1" applyFont="1" applyBorder="1"/>
    <xf numFmtId="3" fontId="20" fillId="0" borderId="24" xfId="0" applyNumberFormat="1" applyFont="1" applyBorder="1"/>
    <xf numFmtId="3" fontId="21" fillId="0" borderId="24" xfId="0" applyNumberFormat="1" applyFont="1" applyBorder="1"/>
    <xf numFmtId="3" fontId="3" fillId="0" borderId="24" xfId="0" applyNumberFormat="1" applyFont="1" applyBorder="1"/>
    <xf numFmtId="4" fontId="3" fillId="0" borderId="24" xfId="0" applyNumberFormat="1" applyFont="1" applyBorder="1"/>
    <xf numFmtId="0" fontId="3" fillId="0" borderId="14" xfId="0" applyFont="1" applyBorder="1"/>
    <xf numFmtId="0" fontId="1" fillId="0" borderId="0" xfId="0" applyFont="1" applyAlignment="1">
      <alignment wrapText="1"/>
    </xf>
    <xf numFmtId="3" fontId="22" fillId="0" borderId="25" xfId="0" applyNumberFormat="1" applyFont="1" applyBorder="1"/>
    <xf numFmtId="0" fontId="11" fillId="0" borderId="5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/>
    <xf numFmtId="3" fontId="11" fillId="0" borderId="26" xfId="0" applyNumberFormat="1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1" fillId="0" borderId="12" xfId="0" applyFont="1" applyBorder="1"/>
    <xf numFmtId="0" fontId="2" fillId="0" borderId="26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1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0" fillId="0" borderId="23" xfId="0" applyNumberFormat="1" applyFont="1" applyBorder="1"/>
    <xf numFmtId="3" fontId="2" fillId="0" borderId="10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0" fontId="2" fillId="0" borderId="30" xfId="0" applyFont="1" applyBorder="1" applyAlignment="1">
      <alignment wrapText="1"/>
    </xf>
    <xf numFmtId="3" fontId="2" fillId="0" borderId="31" xfId="0" applyNumberFormat="1" applyFont="1" applyBorder="1" applyAlignment="1">
      <alignment horizontal="center"/>
    </xf>
    <xf numFmtId="3" fontId="3" fillId="0" borderId="32" xfId="0" applyNumberFormat="1" applyFont="1" applyBorder="1"/>
    <xf numFmtId="3" fontId="2" fillId="0" borderId="32" xfId="0" applyNumberFormat="1" applyFont="1" applyBorder="1"/>
    <xf numFmtId="0" fontId="3" fillId="0" borderId="32" xfId="0" applyFont="1" applyBorder="1"/>
    <xf numFmtId="3" fontId="22" fillId="0" borderId="32" xfId="0" applyNumberFormat="1" applyFont="1" applyBorder="1"/>
    <xf numFmtId="3" fontId="2" fillId="0" borderId="33" xfId="0" applyNumberFormat="1" applyFont="1" applyBorder="1" applyAlignment="1">
      <alignment horizontal="center"/>
    </xf>
    <xf numFmtId="0" fontId="3" fillId="0" borderId="34" xfId="0" applyFont="1" applyBorder="1"/>
    <xf numFmtId="3" fontId="3" fillId="0" borderId="35" xfId="0" applyNumberFormat="1" applyFont="1" applyBorder="1"/>
    <xf numFmtId="3" fontId="3" fillId="0" borderId="10" xfId="0" applyNumberFormat="1" applyFont="1" applyBorder="1"/>
    <xf numFmtId="164" fontId="3" fillId="0" borderId="36" xfId="0" applyNumberFormat="1" applyFont="1" applyBorder="1"/>
    <xf numFmtId="14" fontId="3" fillId="0" borderId="37" xfId="0" applyNumberFormat="1" applyFont="1" applyBorder="1"/>
    <xf numFmtId="0" fontId="3" fillId="0" borderId="38" xfId="0" applyFont="1" applyBorder="1"/>
    <xf numFmtId="0" fontId="1" fillId="0" borderId="36" xfId="0" applyFont="1" applyBorder="1"/>
    <xf numFmtId="0" fontId="3" fillId="0" borderId="37" xfId="0" applyFont="1" applyBorder="1"/>
    <xf numFmtId="3" fontId="3" fillId="0" borderId="39" xfId="0" applyNumberFormat="1" applyFont="1" applyBorder="1"/>
    <xf numFmtId="3" fontId="3" fillId="0" borderId="6" xfId="0" applyNumberFormat="1" applyFont="1" applyBorder="1"/>
    <xf numFmtId="0" fontId="1" fillId="0" borderId="0" xfId="0" applyFont="1" applyBorder="1"/>
    <xf numFmtId="0" fontId="3" fillId="0" borderId="40" xfId="0" applyFont="1" applyBorder="1"/>
    <xf numFmtId="0" fontId="3" fillId="0" borderId="35" xfId="0" applyFont="1" applyBorder="1"/>
    <xf numFmtId="0" fontId="3" fillId="0" borderId="10" xfId="0" applyFont="1" applyBorder="1"/>
    <xf numFmtId="164" fontId="20" fillId="0" borderId="12" xfId="0" applyNumberFormat="1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30" xfId="0" applyFont="1" applyBorder="1"/>
    <xf numFmtId="0" fontId="3" fillId="0" borderId="3" xfId="0" applyFont="1" applyBorder="1"/>
    <xf numFmtId="0" fontId="10" fillId="0" borderId="10" xfId="0" applyFont="1" applyBorder="1"/>
    <xf numFmtId="0" fontId="14" fillId="0" borderId="41" xfId="0" applyFont="1" applyBorder="1"/>
    <xf numFmtId="0" fontId="14" fillId="0" borderId="6" xfId="0" applyFont="1" applyBorder="1"/>
    <xf numFmtId="0" fontId="14" fillId="0" borderId="15" xfId="0" applyFont="1" applyBorder="1"/>
    <xf numFmtId="0" fontId="14" fillId="0" borderId="25" xfId="0" applyFont="1" applyBorder="1"/>
    <xf numFmtId="0" fontId="14" fillId="0" borderId="1" xfId="0" applyFont="1" applyBorder="1"/>
    <xf numFmtId="0" fontId="14" fillId="0" borderId="9" xfId="0" applyFont="1" applyBorder="1"/>
    <xf numFmtId="4" fontId="14" fillId="0" borderId="1" xfId="0" applyNumberFormat="1" applyFont="1" applyBorder="1"/>
    <xf numFmtId="0" fontId="14" fillId="0" borderId="42" xfId="0" applyFont="1" applyBorder="1"/>
    <xf numFmtId="0" fontId="14" fillId="0" borderId="10" xfId="0" applyFont="1" applyBorder="1"/>
    <xf numFmtId="0" fontId="14" fillId="0" borderId="16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7" xfId="0" applyFont="1" applyBorder="1"/>
    <xf numFmtId="0" fontId="13" fillId="0" borderId="2" xfId="0" applyFont="1" applyBorder="1"/>
    <xf numFmtId="0" fontId="13" fillId="0" borderId="12" xfId="0" applyFont="1" applyBorder="1"/>
    <xf numFmtId="0" fontId="13" fillId="0" borderId="7" xfId="0" applyFont="1" applyBorder="1"/>
    <xf numFmtId="0" fontId="1" fillId="0" borderId="0" xfId="0" applyFont="1" applyBorder="1" applyAlignment="1">
      <alignment wrapText="1" shrinkToFit="1"/>
    </xf>
    <xf numFmtId="4" fontId="1" fillId="0" borderId="0" xfId="0" applyNumberFormat="1" applyFont="1" applyAlignment="1">
      <alignment wrapText="1"/>
    </xf>
    <xf numFmtId="3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/>
    <xf numFmtId="0" fontId="4" fillId="0" borderId="3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25" xfId="0" applyFont="1" applyBorder="1"/>
    <xf numFmtId="0" fontId="2" fillId="0" borderId="25" xfId="0" applyFont="1" applyBorder="1" applyAlignment="1">
      <alignment vertical="top" wrapText="1"/>
    </xf>
    <xf numFmtId="0" fontId="1" fillId="0" borderId="25" xfId="0" applyFont="1" applyBorder="1" applyAlignment="1">
      <alignment vertical="center" wrapText="1"/>
    </xf>
    <xf numFmtId="0" fontId="3" fillId="0" borderId="25" xfId="0" applyFont="1" applyBorder="1" applyAlignment="1">
      <alignment vertical="top" wrapText="1"/>
    </xf>
    <xf numFmtId="0" fontId="4" fillId="0" borderId="25" xfId="0" applyFont="1" applyBorder="1" applyAlignment="1">
      <alignment wrapText="1"/>
    </xf>
    <xf numFmtId="0" fontId="2" fillId="0" borderId="25" xfId="0" applyFont="1" applyBorder="1"/>
    <xf numFmtId="0" fontId="3" fillId="0" borderId="25" xfId="0" applyFont="1" applyBorder="1"/>
    <xf numFmtId="0" fontId="3" fillId="0" borderId="25" xfId="0" applyFont="1" applyBorder="1" applyAlignment="1">
      <alignment vertical="top" wrapText="1" shrinkToFit="1"/>
    </xf>
    <xf numFmtId="0" fontId="2" fillId="0" borderId="42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23" xfId="0" applyNumberFormat="1" applyFont="1" applyBorder="1"/>
    <xf numFmtId="3" fontId="21" fillId="0" borderId="23" xfId="0" applyNumberFormat="1" applyFont="1" applyBorder="1"/>
    <xf numFmtId="0" fontId="3" fillId="0" borderId="32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2" xfId="0" applyFont="1" applyBorder="1"/>
    <xf numFmtId="0" fontId="6" fillId="0" borderId="32" xfId="0" applyFont="1" applyBorder="1"/>
    <xf numFmtId="3" fontId="11" fillId="0" borderId="14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3" fontId="2" fillId="0" borderId="45" xfId="0" applyNumberFormat="1" applyFont="1" applyBorder="1"/>
    <xf numFmtId="3" fontId="3" fillId="0" borderId="45" xfId="0" applyNumberFormat="1" applyFont="1" applyBorder="1"/>
    <xf numFmtId="3" fontId="21" fillId="0" borderId="45" xfId="0" applyNumberFormat="1" applyFont="1" applyBorder="1"/>
    <xf numFmtId="3" fontId="22" fillId="0" borderId="45" xfId="0" applyNumberFormat="1" applyFont="1" applyBorder="1"/>
    <xf numFmtId="0" fontId="3" fillId="0" borderId="16" xfId="0" applyFont="1" applyBorder="1"/>
    <xf numFmtId="0" fontId="3" fillId="0" borderId="7" xfId="0" applyFont="1" applyBorder="1"/>
    <xf numFmtId="0" fontId="3" fillId="0" borderId="46" xfId="0" applyFont="1" applyBorder="1"/>
    <xf numFmtId="2" fontId="10" fillId="0" borderId="33" xfId="0" applyNumberFormat="1" applyFont="1" applyBorder="1" applyAlignment="1">
      <alignment horizontal="center"/>
    </xf>
    <xf numFmtId="3" fontId="3" fillId="0" borderId="33" xfId="0" applyNumberFormat="1" applyFont="1" applyBorder="1"/>
    <xf numFmtId="0" fontId="3" fillId="0" borderId="47" xfId="0" applyFont="1" applyBorder="1"/>
    <xf numFmtId="2" fontId="11" fillId="0" borderId="19" xfId="0" applyNumberFormat="1" applyFont="1" applyBorder="1" applyAlignment="1">
      <alignment horizontal="center"/>
    </xf>
    <xf numFmtId="3" fontId="11" fillId="0" borderId="19" xfId="0" applyNumberFormat="1" applyFont="1" applyBorder="1" applyAlignment="1">
      <alignment horizontal="center"/>
    </xf>
    <xf numFmtId="3" fontId="2" fillId="0" borderId="19" xfId="0" applyNumberFormat="1" applyFont="1" applyBorder="1"/>
    <xf numFmtId="3" fontId="23" fillId="0" borderId="1" xfId="0" applyNumberFormat="1" applyFont="1" applyBorder="1"/>
    <xf numFmtId="3" fontId="23" fillId="0" borderId="33" xfId="0" applyNumberFormat="1" applyFont="1" applyBorder="1"/>
    <xf numFmtId="3" fontId="20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14" fontId="15" fillId="0" borderId="0" xfId="0" applyNumberFormat="1" applyFont="1" applyAlignment="1">
      <alignment horizontal="centerContinuous"/>
    </xf>
    <xf numFmtId="0" fontId="16" fillId="0" borderId="0" xfId="0" applyFont="1" applyAlignment="1">
      <alignment horizontal="right"/>
    </xf>
    <xf numFmtId="3" fontId="16" fillId="0" borderId="0" xfId="0" applyNumberFormat="1" applyFont="1"/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/>
    <xf numFmtId="3" fontId="15" fillId="0" borderId="26" xfId="0" applyNumberFormat="1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6" fillId="0" borderId="12" xfId="0" applyFont="1" applyBorder="1"/>
    <xf numFmtId="0" fontId="15" fillId="0" borderId="26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0" xfId="0" applyFont="1" applyAlignment="1">
      <alignment wrapText="1"/>
    </xf>
    <xf numFmtId="3" fontId="15" fillId="0" borderId="0" xfId="0" applyNumberFormat="1" applyFont="1" applyBorder="1" applyAlignment="1">
      <alignment horizontal="center"/>
    </xf>
    <xf numFmtId="3" fontId="15" fillId="0" borderId="28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0" borderId="31" xfId="0" applyNumberFormat="1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6" fillId="0" borderId="0" xfId="0" applyNumberFormat="1" applyFont="1" applyBorder="1"/>
    <xf numFmtId="3" fontId="16" fillId="0" borderId="23" xfId="0" applyNumberFormat="1" applyFont="1" applyBorder="1"/>
    <xf numFmtId="3" fontId="16" fillId="0" borderId="24" xfId="0" applyNumberFormat="1" applyFont="1" applyBorder="1"/>
    <xf numFmtId="3" fontId="16" fillId="0" borderId="32" xfId="0" applyNumberFormat="1" applyFont="1" applyBorder="1"/>
    <xf numFmtId="3" fontId="16" fillId="0" borderId="1" xfId="0" applyNumberFormat="1" applyFont="1" applyBorder="1"/>
    <xf numFmtId="0" fontId="16" fillId="0" borderId="1" xfId="0" applyFont="1" applyBorder="1"/>
    <xf numFmtId="3" fontId="15" fillId="0" borderId="1" xfId="0" applyNumberFormat="1" applyFont="1" applyBorder="1"/>
    <xf numFmtId="3" fontId="24" fillId="0" borderId="1" xfId="0" applyNumberFormat="1" applyFont="1" applyBorder="1"/>
    <xf numFmtId="3" fontId="24" fillId="0" borderId="25" xfId="0" applyNumberFormat="1" applyFont="1" applyBorder="1"/>
    <xf numFmtId="3" fontId="15" fillId="0" borderId="32" xfId="0" applyNumberFormat="1" applyFont="1" applyBorder="1"/>
    <xf numFmtId="3" fontId="25" fillId="0" borderId="24" xfId="0" applyNumberFormat="1" applyFont="1" applyBorder="1"/>
    <xf numFmtId="3" fontId="26" fillId="0" borderId="23" xfId="0" applyNumberFormat="1" applyFont="1" applyBorder="1"/>
    <xf numFmtId="3" fontId="24" fillId="0" borderId="9" xfId="0" applyNumberFormat="1" applyFont="1" applyBorder="1"/>
    <xf numFmtId="3" fontId="24" fillId="0" borderId="23" xfId="0" applyNumberFormat="1" applyFont="1" applyBorder="1"/>
    <xf numFmtId="3" fontId="24" fillId="0" borderId="24" xfId="0" applyNumberFormat="1" applyFont="1" applyBorder="1"/>
    <xf numFmtId="0" fontId="16" fillId="0" borderId="23" xfId="0" applyFont="1" applyBorder="1"/>
    <xf numFmtId="0" fontId="16" fillId="0" borderId="32" xfId="0" applyFont="1" applyBorder="1"/>
    <xf numFmtId="0" fontId="15" fillId="0" borderId="1" xfId="0" applyFont="1" applyBorder="1" applyAlignment="1">
      <alignment horizontal="center"/>
    </xf>
    <xf numFmtId="3" fontId="24" fillId="0" borderId="32" xfId="0" applyNumberFormat="1" applyFont="1" applyBorder="1"/>
    <xf numFmtId="0" fontId="16" fillId="0" borderId="1" xfId="0" applyFont="1" applyBorder="1" applyAlignment="1">
      <alignment horizontal="center"/>
    </xf>
    <xf numFmtId="164" fontId="16" fillId="0" borderId="0" xfId="0" applyNumberFormat="1" applyFont="1" applyBorder="1"/>
    <xf numFmtId="3" fontId="26" fillId="0" borderId="24" xfId="0" applyNumberFormat="1" applyFont="1" applyBorder="1"/>
    <xf numFmtId="3" fontId="27" fillId="0" borderId="24" xfId="0" applyNumberFormat="1" applyFont="1" applyBorder="1"/>
    <xf numFmtId="0" fontId="16" fillId="0" borderId="24" xfId="0" applyFont="1" applyBorder="1"/>
    <xf numFmtId="14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" fontId="16" fillId="0" borderId="0" xfId="0" applyNumberFormat="1" applyFont="1"/>
    <xf numFmtId="4" fontId="16" fillId="0" borderId="24" xfId="0" applyNumberFormat="1" applyFont="1" applyBorder="1"/>
    <xf numFmtId="3" fontId="16" fillId="0" borderId="6" xfId="0" applyNumberFormat="1" applyFont="1" applyBorder="1"/>
    <xf numFmtId="2" fontId="16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14" fontId="16" fillId="0" borderId="0" xfId="0" applyNumberFormat="1" applyFont="1" applyBorder="1"/>
    <xf numFmtId="0" fontId="16" fillId="0" borderId="14" xfId="0" applyFont="1" applyBorder="1"/>
    <xf numFmtId="0" fontId="16" fillId="0" borderId="34" xfId="0" applyFont="1" applyBorder="1"/>
    <xf numFmtId="3" fontId="16" fillId="0" borderId="35" xfId="0" applyNumberFormat="1" applyFont="1" applyBorder="1"/>
    <xf numFmtId="3" fontId="16" fillId="0" borderId="10" xfId="0" applyNumberFormat="1" applyFont="1" applyBorder="1"/>
    <xf numFmtId="164" fontId="16" fillId="0" borderId="36" xfId="0" applyNumberFormat="1" applyFont="1" applyBorder="1"/>
    <xf numFmtId="14" fontId="16" fillId="0" borderId="37" xfId="0" applyNumberFormat="1" applyFont="1" applyBorder="1"/>
    <xf numFmtId="0" fontId="16" fillId="0" borderId="38" xfId="0" applyFont="1" applyBorder="1"/>
    <xf numFmtId="0" fontId="16" fillId="0" borderId="36" xfId="0" applyFont="1" applyBorder="1"/>
    <xf numFmtId="0" fontId="16" fillId="0" borderId="37" xfId="0" applyFont="1" applyBorder="1"/>
    <xf numFmtId="3" fontId="16" fillId="0" borderId="39" xfId="0" applyNumberFormat="1" applyFont="1" applyBorder="1"/>
    <xf numFmtId="14" fontId="16" fillId="0" borderId="23" xfId="0" applyNumberFormat="1" applyFont="1" applyBorder="1"/>
    <xf numFmtId="0" fontId="16" fillId="0" borderId="0" xfId="0" applyFont="1" applyBorder="1"/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6" fillId="0" borderId="19" xfId="0" applyFont="1" applyBorder="1"/>
    <xf numFmtId="0" fontId="16" fillId="0" borderId="40" xfId="0" applyFont="1" applyBorder="1"/>
    <xf numFmtId="0" fontId="16" fillId="0" borderId="35" xfId="0" applyFont="1" applyBorder="1"/>
    <xf numFmtId="0" fontId="16" fillId="0" borderId="10" xfId="0" applyFont="1" applyBorder="1"/>
    <xf numFmtId="0" fontId="15" fillId="0" borderId="2" xfId="0" applyFont="1" applyBorder="1" applyAlignment="1"/>
    <xf numFmtId="0" fontId="15" fillId="0" borderId="3" xfId="0" applyFont="1" applyBorder="1" applyAlignment="1">
      <alignment horizontal="center"/>
    </xf>
    <xf numFmtId="164" fontId="26" fillId="0" borderId="12" xfId="0" applyNumberFormat="1" applyFont="1" applyBorder="1"/>
    <xf numFmtId="0" fontId="16" fillId="0" borderId="26" xfId="0" applyFont="1" applyBorder="1"/>
    <xf numFmtId="0" fontId="16" fillId="0" borderId="27" xfId="0" applyFont="1" applyBorder="1"/>
    <xf numFmtId="0" fontId="16" fillId="0" borderId="30" xfId="0" applyFont="1" applyBorder="1"/>
    <xf numFmtId="0" fontId="16" fillId="0" borderId="3" xfId="0" applyFont="1" applyBorder="1"/>
    <xf numFmtId="0" fontId="16" fillId="0" borderId="0" xfId="0" applyFont="1" applyBorder="1" applyAlignment="1">
      <alignment shrinkToFit="1"/>
    </xf>
    <xf numFmtId="0" fontId="16" fillId="0" borderId="0" xfId="0" applyFont="1" applyBorder="1" applyAlignment="1">
      <alignment wrapText="1" shrinkToFit="1"/>
    </xf>
    <xf numFmtId="164" fontId="16" fillId="0" borderId="0" xfId="0" applyNumberFormat="1" applyFont="1"/>
    <xf numFmtId="0" fontId="17" fillId="0" borderId="0" xfId="0" applyFont="1" applyAlignment="1">
      <alignment horizontal="justify" wrapText="1"/>
    </xf>
    <xf numFmtId="0" fontId="16" fillId="0" borderId="0" xfId="0" applyFont="1" applyAlignment="1">
      <alignment horizontal="justify" wrapText="1"/>
    </xf>
    <xf numFmtId="0" fontId="17" fillId="0" borderId="0" xfId="0" applyFont="1"/>
    <xf numFmtId="4" fontId="16" fillId="0" borderId="0" xfId="0" applyNumberFormat="1" applyFont="1" applyAlignment="1">
      <alignment wrapText="1"/>
    </xf>
    <xf numFmtId="4" fontId="15" fillId="0" borderId="0" xfId="0" applyNumberFormat="1" applyFont="1"/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" fontId="16" fillId="0" borderId="0" xfId="0" applyNumberFormat="1" applyFont="1"/>
    <xf numFmtId="1" fontId="15" fillId="0" borderId="0" xfId="0" applyNumberFormat="1" applyFont="1"/>
    <xf numFmtId="1" fontId="16" fillId="0" borderId="0" xfId="0" applyNumberFormat="1" applyFont="1" applyAlignment="1">
      <alignment wrapText="1"/>
    </xf>
    <xf numFmtId="2" fontId="16" fillId="0" borderId="0" xfId="0" applyNumberFormat="1" applyFont="1"/>
    <xf numFmtId="4" fontId="24" fillId="0" borderId="1" xfId="0" applyNumberFormat="1" applyFont="1" applyBorder="1"/>
    <xf numFmtId="4" fontId="27" fillId="0" borderId="1" xfId="0" applyNumberFormat="1" applyFont="1" applyBorder="1"/>
    <xf numFmtId="4" fontId="28" fillId="0" borderId="1" xfId="0" applyNumberFormat="1" applyFont="1" applyBorder="1"/>
    <xf numFmtId="4" fontId="24" fillId="0" borderId="19" xfId="0" applyNumberFormat="1" applyFont="1" applyBorder="1"/>
    <xf numFmtId="4" fontId="24" fillId="0" borderId="3" xfId="0" applyNumberFormat="1" applyFont="1" applyBorder="1"/>
    <xf numFmtId="4" fontId="24" fillId="0" borderId="1" xfId="0" applyNumberFormat="1" applyFont="1" applyBorder="1" applyAlignment="1">
      <alignment horizontal="right"/>
    </xf>
    <xf numFmtId="4" fontId="27" fillId="0" borderId="19" xfId="0" applyNumberFormat="1" applyFont="1" applyBorder="1"/>
    <xf numFmtId="2" fontId="16" fillId="0" borderId="33" xfId="0" applyNumberFormat="1" applyFont="1" applyBorder="1" applyAlignment="1">
      <alignment horizontal="center"/>
    </xf>
    <xf numFmtId="4" fontId="27" fillId="0" borderId="33" xfId="0" applyNumberFormat="1" applyFont="1" applyBorder="1"/>
    <xf numFmtId="4" fontId="24" fillId="0" borderId="33" xfId="0" applyNumberFormat="1" applyFont="1" applyBorder="1"/>
    <xf numFmtId="4" fontId="24" fillId="0" borderId="34" xfId="0" applyNumberFormat="1" applyFont="1" applyBorder="1"/>
    <xf numFmtId="0" fontId="18" fillId="0" borderId="4" xfId="0" applyFont="1" applyBorder="1" applyAlignment="1">
      <alignment horizontal="center"/>
    </xf>
    <xf numFmtId="0" fontId="18" fillId="0" borderId="1" xfId="0" applyFont="1" applyBorder="1"/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 shrinkToFit="1"/>
    </xf>
    <xf numFmtId="0" fontId="15" fillId="0" borderId="19" xfId="0" applyFont="1" applyBorder="1"/>
    <xf numFmtId="0" fontId="15" fillId="0" borderId="10" xfId="0" applyFont="1" applyBorder="1" applyAlignment="1">
      <alignment horizontal="center"/>
    </xf>
    <xf numFmtId="4" fontId="27" fillId="0" borderId="10" xfId="0" applyNumberFormat="1" applyFont="1" applyBorder="1"/>
    <xf numFmtId="4" fontId="24" fillId="0" borderId="10" xfId="0" applyNumberFormat="1" applyFont="1" applyBorder="1"/>
    <xf numFmtId="0" fontId="16" fillId="0" borderId="33" xfId="0" applyFont="1" applyBorder="1"/>
    <xf numFmtId="2" fontId="15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0" fontId="14" fillId="0" borderId="10" xfId="0" applyFont="1" applyBorder="1" applyAlignment="1"/>
    <xf numFmtId="0" fontId="0" fillId="0" borderId="5" xfId="0" applyBorder="1" applyAlignment="1"/>
    <xf numFmtId="0" fontId="0" fillId="0" borderId="3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5"/>
  <sheetViews>
    <sheetView topLeftCell="A3" zoomScale="103" workbookViewId="0">
      <selection activeCell="R17" sqref="R17"/>
    </sheetView>
  </sheetViews>
  <sheetFormatPr defaultColWidth="9.109375" defaultRowHeight="13.2" x14ac:dyDescent="0.25"/>
  <cols>
    <col min="1" max="1" width="43.109375" style="1" customWidth="1"/>
    <col min="2" max="2" width="8.5546875" style="1" customWidth="1"/>
    <col min="3" max="3" width="10.109375" style="1" customWidth="1"/>
    <col min="4" max="4" width="15.33203125" style="1" customWidth="1"/>
    <col min="5" max="5" width="10.44140625" style="1" customWidth="1"/>
    <col min="6" max="6" width="12.6640625" style="1" customWidth="1"/>
    <col min="7" max="7" width="13.44140625" style="1" hidden="1" customWidth="1"/>
    <col min="8" max="8" width="10" style="1" hidden="1" customWidth="1"/>
    <col min="9" max="9" width="13.109375" style="1" hidden="1" customWidth="1"/>
    <col min="10" max="10" width="9.109375" style="1" hidden="1" customWidth="1"/>
    <col min="11" max="11" width="11.44140625" style="1" hidden="1" customWidth="1"/>
    <col min="12" max="12" width="12.6640625" style="1" hidden="1" customWidth="1"/>
    <col min="13" max="14" width="1.6640625" style="1" hidden="1" customWidth="1"/>
    <col min="15" max="15" width="0.5546875" style="1" hidden="1" customWidth="1"/>
    <col min="16" max="16" width="9.109375" style="1" hidden="1" customWidth="1"/>
    <col min="17" max="16384" width="9.109375" style="1"/>
  </cols>
  <sheetData>
    <row r="1" spans="1:15" hidden="1" x14ac:dyDescent="0.25">
      <c r="A1" s="17" t="s">
        <v>121</v>
      </c>
    </row>
    <row r="2" spans="1:15" hidden="1" x14ac:dyDescent="0.25">
      <c r="A2" s="17" t="s">
        <v>70</v>
      </c>
    </row>
    <row r="3" spans="1:15" ht="15.6" x14ac:dyDescent="0.3">
      <c r="A3" s="2" t="s">
        <v>0</v>
      </c>
      <c r="B3" s="3"/>
      <c r="C3" s="3"/>
      <c r="D3" s="3"/>
      <c r="E3" s="3"/>
    </row>
    <row r="4" spans="1:15" ht="15.6" x14ac:dyDescent="0.3">
      <c r="A4" s="43">
        <v>44255</v>
      </c>
      <c r="B4" s="2"/>
      <c r="C4" s="2"/>
      <c r="D4" s="2"/>
      <c r="E4" s="2"/>
    </row>
    <row r="5" spans="1:15" ht="11.25" customHeight="1" thickBot="1" x14ac:dyDescent="0.3">
      <c r="E5" s="4"/>
      <c r="F5" s="12" t="s">
        <v>77</v>
      </c>
      <c r="H5" s="28"/>
    </row>
    <row r="6" spans="1:15" ht="111.75" customHeight="1" thickBot="1" x14ac:dyDescent="0.35">
      <c r="A6" s="26" t="s">
        <v>1</v>
      </c>
      <c r="B6" s="27" t="s">
        <v>9</v>
      </c>
      <c r="C6" s="181" t="s">
        <v>143</v>
      </c>
      <c r="D6" s="47" t="s">
        <v>151</v>
      </c>
      <c r="E6" s="116" t="s">
        <v>152</v>
      </c>
      <c r="F6" s="116" t="s">
        <v>147</v>
      </c>
      <c r="G6" s="117"/>
      <c r="H6" s="118" t="s">
        <v>139</v>
      </c>
      <c r="I6" s="119" t="s">
        <v>140</v>
      </c>
      <c r="J6" s="120"/>
      <c r="K6" s="121" t="s">
        <v>142</v>
      </c>
      <c r="L6" s="134" t="s">
        <v>141</v>
      </c>
      <c r="M6" s="122" t="s">
        <v>144</v>
      </c>
      <c r="N6" s="113"/>
      <c r="O6" s="113"/>
    </row>
    <row r="7" spans="1:15" ht="17.25" customHeight="1" x14ac:dyDescent="0.3">
      <c r="A7" s="185" t="s">
        <v>75</v>
      </c>
      <c r="B7" s="115" t="s">
        <v>76</v>
      </c>
      <c r="C7" s="123">
        <v>1</v>
      </c>
      <c r="D7" s="203">
        <v>1</v>
      </c>
      <c r="E7" s="123">
        <v>2</v>
      </c>
      <c r="F7" s="124">
        <v>2</v>
      </c>
      <c r="G7" s="130"/>
      <c r="H7" s="131"/>
      <c r="I7" s="132"/>
      <c r="J7" s="133"/>
      <c r="K7" s="131" t="s">
        <v>145</v>
      </c>
      <c r="L7" s="135">
        <v>4</v>
      </c>
      <c r="M7" s="140" t="s">
        <v>146</v>
      </c>
    </row>
    <row r="8" spans="1:15" ht="17.25" hidden="1" customHeight="1" thickBot="1" x14ac:dyDescent="0.35">
      <c r="A8" s="186">
        <v>1</v>
      </c>
      <c r="B8" s="86">
        <v>2</v>
      </c>
      <c r="C8" s="125"/>
      <c r="D8" s="204">
        <v>3</v>
      </c>
      <c r="E8" s="125">
        <v>4</v>
      </c>
      <c r="F8" s="126" t="s">
        <v>114</v>
      </c>
      <c r="G8" s="18"/>
      <c r="H8" s="99"/>
      <c r="I8" s="110"/>
      <c r="J8" s="28"/>
      <c r="K8" s="99"/>
      <c r="L8" s="136"/>
      <c r="M8" s="24"/>
    </row>
    <row r="9" spans="1:15" ht="21" customHeight="1" x14ac:dyDescent="0.3">
      <c r="A9" s="187" t="s">
        <v>15</v>
      </c>
      <c r="B9" s="87"/>
      <c r="C9" s="25"/>
      <c r="D9" s="61">
        <v>700100</v>
      </c>
      <c r="E9" s="61">
        <v>411734</v>
      </c>
      <c r="F9" s="61">
        <v>1111834</v>
      </c>
      <c r="G9" s="18">
        <f>F10+F16</f>
        <v>1111834</v>
      </c>
      <c r="H9" s="99"/>
      <c r="I9" s="105"/>
      <c r="J9" s="28"/>
      <c r="K9" s="99"/>
      <c r="L9" s="114">
        <v>5532235</v>
      </c>
      <c r="M9" s="25">
        <f>C9-L9</f>
        <v>-5532235</v>
      </c>
    </row>
    <row r="10" spans="1:15" ht="21" customHeight="1" x14ac:dyDescent="0.3">
      <c r="A10" s="187" t="s">
        <v>119</v>
      </c>
      <c r="B10" s="87"/>
      <c r="C10" s="25"/>
      <c r="D10" s="25">
        <v>700100</v>
      </c>
      <c r="E10" s="61">
        <v>411734</v>
      </c>
      <c r="F10" s="25">
        <v>1111834</v>
      </c>
      <c r="G10" s="18"/>
      <c r="H10" s="99"/>
      <c r="I10" s="105"/>
      <c r="J10" s="28"/>
      <c r="K10" s="99"/>
      <c r="L10" s="137">
        <v>5532235</v>
      </c>
      <c r="M10" s="25">
        <f>C10-L10</f>
        <v>-5532235</v>
      </c>
    </row>
    <row r="11" spans="1:15" ht="15.6" x14ac:dyDescent="0.3">
      <c r="A11" s="188" t="s">
        <v>113</v>
      </c>
      <c r="B11" s="87"/>
      <c r="C11" s="25"/>
      <c r="D11" s="196">
        <v>2600</v>
      </c>
      <c r="E11" s="61">
        <v>3544</v>
      </c>
      <c r="F11" s="196">
        <v>6144</v>
      </c>
      <c r="G11" s="18"/>
      <c r="H11" s="99"/>
      <c r="I11" s="106"/>
      <c r="J11" s="28"/>
      <c r="K11" s="99"/>
      <c r="L11" s="136">
        <v>320000</v>
      </c>
      <c r="M11" s="24">
        <f>C11-F11</f>
        <v>-6144</v>
      </c>
    </row>
    <row r="12" spans="1:15" ht="15.75" hidden="1" customHeight="1" x14ac:dyDescent="0.3">
      <c r="A12" s="189" t="s">
        <v>7</v>
      </c>
      <c r="B12" s="87"/>
      <c r="C12" s="25"/>
      <c r="D12" s="196">
        <v>0</v>
      </c>
      <c r="E12" s="61">
        <v>0</v>
      </c>
      <c r="F12" s="196">
        <v>0</v>
      </c>
      <c r="G12" s="18"/>
      <c r="H12" s="99"/>
      <c r="I12" s="106"/>
      <c r="J12" s="28"/>
      <c r="K12" s="99"/>
      <c r="L12" s="136"/>
      <c r="M12" s="24">
        <f>C12-F12</f>
        <v>0</v>
      </c>
    </row>
    <row r="13" spans="1:15" ht="15.6" x14ac:dyDescent="0.3">
      <c r="A13" s="189" t="s">
        <v>8</v>
      </c>
      <c r="B13" s="87"/>
      <c r="C13" s="25"/>
      <c r="D13" s="196">
        <v>2600</v>
      </c>
      <c r="E13" s="61">
        <v>3544</v>
      </c>
      <c r="F13" s="196">
        <v>6144</v>
      </c>
      <c r="G13" s="18"/>
      <c r="H13" s="99"/>
      <c r="I13" s="106"/>
      <c r="J13" s="28"/>
      <c r="K13" s="99"/>
      <c r="L13" s="136">
        <v>320000</v>
      </c>
      <c r="M13" s="24">
        <f>C13-F13</f>
        <v>-6144</v>
      </c>
    </row>
    <row r="14" spans="1:15" ht="15.6" hidden="1" x14ac:dyDescent="0.3">
      <c r="A14" s="190" t="s">
        <v>2</v>
      </c>
      <c r="B14" s="87"/>
      <c r="C14" s="25"/>
      <c r="D14" s="196">
        <v>0</v>
      </c>
      <c r="E14" s="61">
        <v>0</v>
      </c>
      <c r="F14" s="196">
        <v>0</v>
      </c>
      <c r="G14" s="18"/>
      <c r="H14" s="99"/>
      <c r="I14" s="110"/>
      <c r="J14" s="28"/>
      <c r="K14" s="99"/>
      <c r="L14" s="136"/>
      <c r="M14" s="24"/>
    </row>
    <row r="15" spans="1:15" ht="30" customHeight="1" x14ac:dyDescent="0.3">
      <c r="A15" s="188" t="s">
        <v>4</v>
      </c>
      <c r="B15" s="87"/>
      <c r="C15" s="25"/>
      <c r="D15" s="196">
        <v>697500</v>
      </c>
      <c r="E15" s="61">
        <v>408190</v>
      </c>
      <c r="F15" s="196">
        <v>1105690</v>
      </c>
      <c r="G15" s="18"/>
      <c r="H15" s="127"/>
      <c r="I15" s="106"/>
      <c r="J15" s="28"/>
      <c r="K15" s="99"/>
      <c r="L15" s="136"/>
      <c r="M15" s="24">
        <f>C15-F15</f>
        <v>-1105690</v>
      </c>
    </row>
    <row r="16" spans="1:15" ht="16.5" customHeight="1" x14ac:dyDescent="0.3">
      <c r="A16" s="187" t="s">
        <v>120</v>
      </c>
      <c r="B16" s="87"/>
      <c r="C16" s="25"/>
      <c r="D16" s="179">
        <v>0</v>
      </c>
      <c r="E16" s="61">
        <v>0</v>
      </c>
      <c r="F16" s="179">
        <v>0</v>
      </c>
      <c r="G16" s="18"/>
      <c r="H16" s="99"/>
      <c r="I16" s="110"/>
      <c r="J16" s="28"/>
      <c r="K16" s="99"/>
      <c r="L16" s="136"/>
      <c r="M16" s="24">
        <f>C16-L16</f>
        <v>0</v>
      </c>
    </row>
    <row r="17" spans="1:13" ht="33" customHeight="1" x14ac:dyDescent="0.3">
      <c r="A17" s="191" t="s">
        <v>115</v>
      </c>
      <c r="B17" s="87"/>
      <c r="C17" s="61"/>
      <c r="D17" s="25">
        <v>688739</v>
      </c>
      <c r="E17" s="61">
        <v>389072</v>
      </c>
      <c r="F17" s="25">
        <v>1077811</v>
      </c>
      <c r="G17" s="51">
        <f t="shared" ref="G17:L17" si="0">G18+G84</f>
        <v>3012000</v>
      </c>
      <c r="H17" s="61">
        <f t="shared" si="0"/>
        <v>1005792</v>
      </c>
      <c r="I17" s="61">
        <f t="shared" si="0"/>
        <v>2040999</v>
      </c>
      <c r="J17" s="61">
        <f t="shared" si="0"/>
        <v>0</v>
      </c>
      <c r="K17" s="61">
        <f t="shared" si="0"/>
        <v>4564424</v>
      </c>
      <c r="L17" s="114">
        <f t="shared" si="0"/>
        <v>5642235</v>
      </c>
      <c r="M17" s="24">
        <f>C17-L17</f>
        <v>-5642235</v>
      </c>
    </row>
    <row r="18" spans="1:13" ht="16.8" x14ac:dyDescent="0.3">
      <c r="A18" s="187" t="s">
        <v>112</v>
      </c>
      <c r="B18" s="87"/>
      <c r="C18" s="61"/>
      <c r="D18" s="25">
        <v>688739</v>
      </c>
      <c r="E18" s="61">
        <v>389072</v>
      </c>
      <c r="F18" s="25">
        <v>1077811</v>
      </c>
      <c r="G18" s="51">
        <f t="shared" ref="G18:L18" si="1">G19+G80</f>
        <v>3012000</v>
      </c>
      <c r="H18" s="61">
        <f t="shared" si="1"/>
        <v>1005792</v>
      </c>
      <c r="I18" s="61">
        <f t="shared" si="1"/>
        <v>2040999</v>
      </c>
      <c r="J18" s="61">
        <f t="shared" si="1"/>
        <v>0</v>
      </c>
      <c r="K18" s="61">
        <f t="shared" si="1"/>
        <v>4564424</v>
      </c>
      <c r="L18" s="114">
        <f t="shared" si="1"/>
        <v>5642235</v>
      </c>
      <c r="M18" s="24">
        <f>C18-L18</f>
        <v>-5642235</v>
      </c>
    </row>
    <row r="19" spans="1:13" ht="18" customHeight="1" x14ac:dyDescent="0.3">
      <c r="A19" s="188" t="s">
        <v>10</v>
      </c>
      <c r="B19" s="87"/>
      <c r="C19" s="61"/>
      <c r="D19" s="25">
        <v>689826</v>
      </c>
      <c r="E19" s="61">
        <v>408562</v>
      </c>
      <c r="F19" s="25">
        <v>1098388</v>
      </c>
      <c r="G19" s="51">
        <f t="shared" ref="G19:L19" si="2">G21+G47</f>
        <v>3012000</v>
      </c>
      <c r="H19" s="61">
        <f t="shared" si="2"/>
        <v>1005792</v>
      </c>
      <c r="I19" s="61">
        <f t="shared" si="2"/>
        <v>2060909</v>
      </c>
      <c r="J19" s="61">
        <f t="shared" si="2"/>
        <v>0</v>
      </c>
      <c r="K19" s="61">
        <f t="shared" si="2"/>
        <v>4563757</v>
      </c>
      <c r="L19" s="114">
        <f t="shared" si="2"/>
        <v>5662145</v>
      </c>
      <c r="M19" s="24">
        <f>C19-L19</f>
        <v>-5662145</v>
      </c>
    </row>
    <row r="20" spans="1:13" ht="15.75" hidden="1" customHeight="1" x14ac:dyDescent="0.3">
      <c r="A20" s="188"/>
      <c r="B20" s="87"/>
      <c r="C20" s="87"/>
      <c r="D20" s="25">
        <v>0</v>
      </c>
      <c r="E20" s="61">
        <v>0</v>
      </c>
      <c r="F20" s="25">
        <v>0</v>
      </c>
      <c r="G20" s="51"/>
      <c r="H20" s="102">
        <f t="shared" ref="H20:H51" si="3">I20-F20</f>
        <v>0</v>
      </c>
      <c r="I20" s="107"/>
      <c r="K20" s="100"/>
      <c r="L20" s="138"/>
      <c r="M20" s="24"/>
    </row>
    <row r="21" spans="1:13" ht="15.75" customHeight="1" x14ac:dyDescent="0.3">
      <c r="A21" s="188" t="s">
        <v>17</v>
      </c>
      <c r="B21" s="88">
        <v>10</v>
      </c>
      <c r="C21" s="61"/>
      <c r="D21" s="25">
        <v>536721</v>
      </c>
      <c r="E21" s="61">
        <v>269053</v>
      </c>
      <c r="F21" s="25">
        <v>805774</v>
      </c>
      <c r="G21" s="51">
        <f t="shared" ref="G21:L21" si="4">G22+G36+G37</f>
        <v>0</v>
      </c>
      <c r="H21" s="61">
        <f t="shared" si="4"/>
        <v>134503</v>
      </c>
      <c r="I21" s="61">
        <f t="shared" si="4"/>
        <v>897006</v>
      </c>
      <c r="J21" s="114">
        <f t="shared" si="4"/>
        <v>0</v>
      </c>
      <c r="K21" s="102">
        <f t="shared" si="4"/>
        <v>2479065</v>
      </c>
      <c r="L21" s="139">
        <f t="shared" si="4"/>
        <v>3284839</v>
      </c>
      <c r="M21" s="24">
        <f>C21-L21</f>
        <v>-3284839</v>
      </c>
    </row>
    <row r="22" spans="1:13" ht="15.75" customHeight="1" x14ac:dyDescent="0.3">
      <c r="A22" s="190" t="s">
        <v>28</v>
      </c>
      <c r="B22" s="88">
        <v>10.01</v>
      </c>
      <c r="C22" s="61"/>
      <c r="D22" s="25">
        <v>525017</v>
      </c>
      <c r="E22" s="61">
        <v>263133</v>
      </c>
      <c r="F22" s="25">
        <v>788150</v>
      </c>
      <c r="G22" s="51">
        <f t="shared" ref="G22:L22" si="5">G23+G28+G33</f>
        <v>0</v>
      </c>
      <c r="H22" s="61">
        <f t="shared" si="5"/>
        <v>132572</v>
      </c>
      <c r="I22" s="61">
        <f t="shared" si="5"/>
        <v>877451</v>
      </c>
      <c r="J22" s="114">
        <f t="shared" si="5"/>
        <v>0</v>
      </c>
      <c r="K22" s="102">
        <f t="shared" si="5"/>
        <v>2368313</v>
      </c>
      <c r="L22" s="139">
        <f t="shared" si="5"/>
        <v>3156463</v>
      </c>
      <c r="M22" s="24">
        <f t="shared" ref="M22:M46" si="6">C22-L22</f>
        <v>-3156463</v>
      </c>
    </row>
    <row r="23" spans="1:13" ht="15.75" customHeight="1" x14ac:dyDescent="0.3">
      <c r="A23" s="190" t="s">
        <v>93</v>
      </c>
      <c r="B23" s="89" t="s">
        <v>18</v>
      </c>
      <c r="C23" s="89"/>
      <c r="D23" s="25">
        <v>495370</v>
      </c>
      <c r="E23" s="61">
        <v>246659</v>
      </c>
      <c r="F23" s="218">
        <v>742029</v>
      </c>
      <c r="G23" s="104"/>
      <c r="H23" s="102">
        <f t="shared" si="3"/>
        <v>106231</v>
      </c>
      <c r="I23" s="108">
        <v>848260</v>
      </c>
      <c r="K23" s="99">
        <f>L23-F23</f>
        <v>2199143</v>
      </c>
      <c r="L23" s="136">
        <f>2756531+16124+19085+53432+96000</f>
        <v>2941172</v>
      </c>
      <c r="M23" s="24">
        <f t="shared" si="6"/>
        <v>-2941172</v>
      </c>
    </row>
    <row r="24" spans="1:13" ht="15.75" hidden="1" customHeight="1" x14ac:dyDescent="0.3">
      <c r="A24" s="190" t="s">
        <v>29</v>
      </c>
      <c r="B24" s="89" t="s">
        <v>19</v>
      </c>
      <c r="C24" s="89"/>
      <c r="D24" s="24">
        <v>0</v>
      </c>
      <c r="E24" s="61">
        <v>0</v>
      </c>
      <c r="F24" s="24">
        <v>0</v>
      </c>
      <c r="G24" s="104"/>
      <c r="H24" s="102">
        <f t="shared" si="3"/>
        <v>0</v>
      </c>
      <c r="I24" s="109"/>
      <c r="K24" s="99">
        <f t="shared" ref="K24:K46" si="7">L24-F24</f>
        <v>0</v>
      </c>
      <c r="L24" s="136"/>
      <c r="M24" s="24">
        <f t="shared" si="6"/>
        <v>0</v>
      </c>
    </row>
    <row r="25" spans="1:13" ht="15.75" hidden="1" customHeight="1" x14ac:dyDescent="0.3">
      <c r="A25" s="190" t="s">
        <v>30</v>
      </c>
      <c r="B25" s="89" t="s">
        <v>20</v>
      </c>
      <c r="C25" s="89"/>
      <c r="D25" s="24">
        <v>0</v>
      </c>
      <c r="E25" s="61">
        <v>0</v>
      </c>
      <c r="F25" s="24">
        <v>0</v>
      </c>
      <c r="G25" s="104"/>
      <c r="H25" s="102">
        <f t="shared" si="3"/>
        <v>0</v>
      </c>
      <c r="I25" s="109"/>
      <c r="K25" s="99">
        <f t="shared" si="7"/>
        <v>0</v>
      </c>
      <c r="L25" s="136"/>
      <c r="M25" s="24">
        <f t="shared" si="6"/>
        <v>0</v>
      </c>
    </row>
    <row r="26" spans="1:13" ht="15.75" hidden="1" customHeight="1" x14ac:dyDescent="0.3">
      <c r="A26" s="190" t="s">
        <v>31</v>
      </c>
      <c r="B26" s="89" t="s">
        <v>21</v>
      </c>
      <c r="C26" s="89"/>
      <c r="D26" s="24">
        <v>0</v>
      </c>
      <c r="E26" s="61">
        <v>0</v>
      </c>
      <c r="F26" s="24">
        <v>0</v>
      </c>
      <c r="G26" s="104"/>
      <c r="H26" s="102">
        <f t="shared" si="3"/>
        <v>0</v>
      </c>
      <c r="I26" s="109"/>
      <c r="K26" s="99">
        <f t="shared" si="7"/>
        <v>0</v>
      </c>
      <c r="L26" s="136"/>
      <c r="M26" s="24">
        <f t="shared" si="6"/>
        <v>0</v>
      </c>
    </row>
    <row r="27" spans="1:13" ht="15.75" customHeight="1" x14ac:dyDescent="0.3">
      <c r="A27" s="190" t="s">
        <v>32</v>
      </c>
      <c r="B27" s="89" t="s">
        <v>22</v>
      </c>
      <c r="C27" s="89"/>
      <c r="D27" s="24"/>
      <c r="E27" s="61">
        <v>0</v>
      </c>
      <c r="F27" s="24"/>
      <c r="G27" s="104"/>
      <c r="H27" s="102">
        <f t="shared" si="3"/>
        <v>0</v>
      </c>
      <c r="I27" s="109"/>
      <c r="K27" s="99"/>
      <c r="L27" s="136"/>
      <c r="M27" s="24">
        <f t="shared" si="6"/>
        <v>0</v>
      </c>
    </row>
    <row r="28" spans="1:13" ht="15.75" customHeight="1" x14ac:dyDescent="0.3">
      <c r="A28" s="190" t="s">
        <v>33</v>
      </c>
      <c r="B28" s="89" t="s">
        <v>23</v>
      </c>
      <c r="C28" s="89"/>
      <c r="D28" s="24">
        <v>950</v>
      </c>
      <c r="E28" s="61">
        <v>1900</v>
      </c>
      <c r="F28" s="220">
        <v>2850</v>
      </c>
      <c r="G28" s="104"/>
      <c r="H28" s="102">
        <f t="shared" si="3"/>
        <v>26341</v>
      </c>
      <c r="I28" s="108">
        <v>29191</v>
      </c>
      <c r="K28" s="99">
        <f t="shared" si="7"/>
        <v>112194</v>
      </c>
      <c r="L28" s="136">
        <f>107651+620+1045+1728+4000</f>
        <v>115044</v>
      </c>
      <c r="M28" s="24">
        <f t="shared" si="6"/>
        <v>-115044</v>
      </c>
    </row>
    <row r="29" spans="1:13" ht="15.75" hidden="1" customHeight="1" x14ac:dyDescent="0.3">
      <c r="A29" s="190" t="s">
        <v>83</v>
      </c>
      <c r="B29" s="89" t="s">
        <v>82</v>
      </c>
      <c r="C29" s="89"/>
      <c r="D29" s="24">
        <v>0</v>
      </c>
      <c r="E29" s="61">
        <v>0</v>
      </c>
      <c r="F29" s="24">
        <v>0</v>
      </c>
      <c r="G29" s="104"/>
      <c r="H29" s="102">
        <f t="shared" si="3"/>
        <v>0</v>
      </c>
      <c r="I29" s="103"/>
      <c r="K29" s="99">
        <f t="shared" si="7"/>
        <v>0</v>
      </c>
      <c r="L29" s="136"/>
      <c r="M29" s="24">
        <f t="shared" si="6"/>
        <v>0</v>
      </c>
    </row>
    <row r="30" spans="1:13" ht="15.75" hidden="1" customHeight="1" x14ac:dyDescent="0.3">
      <c r="A30" s="190" t="s">
        <v>34</v>
      </c>
      <c r="B30" s="90" t="s">
        <v>78</v>
      </c>
      <c r="C30" s="90"/>
      <c r="D30" s="24">
        <v>0</v>
      </c>
      <c r="E30" s="61">
        <v>0</v>
      </c>
      <c r="F30" s="24">
        <v>0</v>
      </c>
      <c r="G30" s="104"/>
      <c r="H30" s="102">
        <f t="shared" si="3"/>
        <v>0</v>
      </c>
      <c r="I30" s="103"/>
      <c r="K30" s="99">
        <f t="shared" si="7"/>
        <v>0</v>
      </c>
      <c r="L30" s="136"/>
      <c r="M30" s="24">
        <f t="shared" si="6"/>
        <v>0</v>
      </c>
    </row>
    <row r="31" spans="1:13" ht="15.75" hidden="1" customHeight="1" x14ac:dyDescent="0.3">
      <c r="A31" s="190" t="s">
        <v>80</v>
      </c>
      <c r="B31" s="89" t="s">
        <v>79</v>
      </c>
      <c r="C31" s="89"/>
      <c r="D31" s="24">
        <v>0</v>
      </c>
      <c r="E31" s="61">
        <v>0</v>
      </c>
      <c r="F31" s="24">
        <v>0</v>
      </c>
      <c r="G31" s="104"/>
      <c r="H31" s="102">
        <f t="shared" si="3"/>
        <v>0</v>
      </c>
      <c r="I31" s="103"/>
      <c r="K31" s="99">
        <f t="shared" si="7"/>
        <v>0</v>
      </c>
      <c r="L31" s="136"/>
      <c r="M31" s="24">
        <f t="shared" si="6"/>
        <v>0</v>
      </c>
    </row>
    <row r="32" spans="1:13" ht="15.75" hidden="1" customHeight="1" x14ac:dyDescent="0.3">
      <c r="A32" s="190"/>
      <c r="B32" s="89"/>
      <c r="C32" s="89"/>
      <c r="D32" s="24">
        <v>0</v>
      </c>
      <c r="E32" s="61">
        <v>0</v>
      </c>
      <c r="F32" s="24">
        <v>0</v>
      </c>
      <c r="G32" s="104"/>
      <c r="H32" s="102">
        <f t="shared" si="3"/>
        <v>0</v>
      </c>
      <c r="I32" s="103"/>
      <c r="K32" s="99">
        <f t="shared" si="7"/>
        <v>0</v>
      </c>
      <c r="L32" s="136"/>
      <c r="M32" s="24">
        <f t="shared" si="6"/>
        <v>0</v>
      </c>
    </row>
    <row r="33" spans="1:13" ht="15.75" customHeight="1" x14ac:dyDescent="0.3">
      <c r="A33" s="190" t="s">
        <v>150</v>
      </c>
      <c r="B33" s="92" t="s">
        <v>153</v>
      </c>
      <c r="C33" s="89"/>
      <c r="D33" s="24">
        <v>28697</v>
      </c>
      <c r="E33" s="61">
        <v>14574</v>
      </c>
      <c r="F33" s="220">
        <v>43271</v>
      </c>
      <c r="G33" s="104"/>
      <c r="H33" s="102"/>
      <c r="I33" s="103"/>
      <c r="K33" s="99">
        <f t="shared" si="7"/>
        <v>56976</v>
      </c>
      <c r="L33" s="136">
        <f>87348+1388+1735+2776+7000</f>
        <v>100247</v>
      </c>
      <c r="M33" s="24">
        <f t="shared" si="6"/>
        <v>-100247</v>
      </c>
    </row>
    <row r="34" spans="1:13" ht="15.75" customHeight="1" x14ac:dyDescent="0.3">
      <c r="A34" s="190" t="s">
        <v>185</v>
      </c>
      <c r="B34" s="92" t="s">
        <v>186</v>
      </c>
      <c r="C34" s="89"/>
      <c r="D34" s="24"/>
      <c r="E34" s="61">
        <v>0</v>
      </c>
      <c r="F34" s="24"/>
      <c r="G34" s="104"/>
      <c r="H34" s="102"/>
      <c r="I34" s="103"/>
      <c r="K34" s="99"/>
      <c r="L34" s="136"/>
      <c r="M34" s="24"/>
    </row>
    <row r="35" spans="1:13" ht="15.75" hidden="1" customHeight="1" x14ac:dyDescent="0.3">
      <c r="A35" s="188" t="s">
        <v>154</v>
      </c>
      <c r="B35" s="91" t="s">
        <v>155</v>
      </c>
      <c r="C35" s="89"/>
      <c r="D35" s="25">
        <v>0</v>
      </c>
      <c r="E35" s="61">
        <v>0</v>
      </c>
      <c r="F35" s="25">
        <v>0</v>
      </c>
      <c r="G35" s="104"/>
      <c r="H35" s="102"/>
      <c r="I35" s="103"/>
      <c r="K35" s="99"/>
      <c r="L35" s="136"/>
      <c r="M35" s="24"/>
    </row>
    <row r="36" spans="1:13" ht="15.75" hidden="1" customHeight="1" x14ac:dyDescent="0.3">
      <c r="A36" s="190" t="s">
        <v>129</v>
      </c>
      <c r="B36" s="92" t="s">
        <v>130</v>
      </c>
      <c r="C36" s="91"/>
      <c r="D36" s="24">
        <v>0</v>
      </c>
      <c r="E36" s="61">
        <v>0</v>
      </c>
      <c r="F36" s="24">
        <v>0</v>
      </c>
      <c r="G36" s="104"/>
      <c r="H36" s="102">
        <f t="shared" si="3"/>
        <v>0</v>
      </c>
      <c r="I36" s="103"/>
      <c r="K36" s="99">
        <f>L36-F36</f>
        <v>57000</v>
      </c>
      <c r="L36" s="136">
        <v>57000</v>
      </c>
      <c r="M36" s="24">
        <f t="shared" si="6"/>
        <v>-57000</v>
      </c>
    </row>
    <row r="37" spans="1:13" ht="15.75" customHeight="1" x14ac:dyDescent="0.3">
      <c r="A37" s="188" t="s">
        <v>35</v>
      </c>
      <c r="B37" s="88">
        <v>10.029999999999999</v>
      </c>
      <c r="C37" s="88"/>
      <c r="D37" s="25">
        <v>11704</v>
      </c>
      <c r="E37" s="61">
        <v>5920</v>
      </c>
      <c r="F37" s="25">
        <v>17624</v>
      </c>
      <c r="G37" s="104"/>
      <c r="H37" s="102">
        <f t="shared" si="3"/>
        <v>1931</v>
      </c>
      <c r="I37" s="107">
        <f>I38+I39+I40+I41+I42+I46</f>
        <v>19555</v>
      </c>
      <c r="K37" s="99">
        <f t="shared" si="7"/>
        <v>53752</v>
      </c>
      <c r="L37" s="136">
        <f>L46</f>
        <v>71376</v>
      </c>
      <c r="M37" s="24">
        <f t="shared" si="6"/>
        <v>-71376</v>
      </c>
    </row>
    <row r="38" spans="1:13" ht="15.75" hidden="1" customHeight="1" x14ac:dyDescent="0.3">
      <c r="A38" s="190" t="s">
        <v>36</v>
      </c>
      <c r="B38" s="89" t="s">
        <v>24</v>
      </c>
      <c r="C38" s="89"/>
      <c r="D38" s="24">
        <v>0</v>
      </c>
      <c r="E38" s="61">
        <v>0</v>
      </c>
      <c r="F38" s="24">
        <v>0</v>
      </c>
      <c r="G38" s="104"/>
      <c r="H38" s="102">
        <f t="shared" si="3"/>
        <v>0</v>
      </c>
      <c r="I38" s="110">
        <v>0</v>
      </c>
      <c r="K38" s="99"/>
      <c r="L38" s="136"/>
      <c r="M38" s="24">
        <f t="shared" si="6"/>
        <v>0</v>
      </c>
    </row>
    <row r="39" spans="1:13" ht="15.75" hidden="1" customHeight="1" x14ac:dyDescent="0.3">
      <c r="A39" s="190" t="s">
        <v>37</v>
      </c>
      <c r="B39" s="89" t="s">
        <v>25</v>
      </c>
      <c r="C39" s="89"/>
      <c r="D39" s="24">
        <v>0</v>
      </c>
      <c r="E39" s="61">
        <v>0</v>
      </c>
      <c r="F39" s="24">
        <v>0</v>
      </c>
      <c r="G39" s="104"/>
      <c r="H39" s="102">
        <f t="shared" si="3"/>
        <v>0</v>
      </c>
      <c r="I39" s="110">
        <v>0</v>
      </c>
      <c r="K39" s="99"/>
      <c r="L39" s="136"/>
      <c r="M39" s="24">
        <f t="shared" si="6"/>
        <v>0</v>
      </c>
    </row>
    <row r="40" spans="1:13" ht="15.75" hidden="1" customHeight="1" x14ac:dyDescent="0.3">
      <c r="A40" s="190" t="s">
        <v>38</v>
      </c>
      <c r="B40" s="89" t="s">
        <v>26</v>
      </c>
      <c r="C40" s="89"/>
      <c r="D40" s="24">
        <v>0</v>
      </c>
      <c r="E40" s="61">
        <v>0</v>
      </c>
      <c r="F40" s="24">
        <v>0</v>
      </c>
      <c r="G40" s="104"/>
      <c r="H40" s="102">
        <f t="shared" si="3"/>
        <v>0</v>
      </c>
      <c r="I40" s="110">
        <v>0</v>
      </c>
      <c r="K40" s="99"/>
      <c r="L40" s="136"/>
      <c r="M40" s="24">
        <f t="shared" si="6"/>
        <v>0</v>
      </c>
    </row>
    <row r="41" spans="1:13" ht="15.75" hidden="1" customHeight="1" x14ac:dyDescent="0.3">
      <c r="A41" s="190" t="s">
        <v>39</v>
      </c>
      <c r="B41" s="89" t="s">
        <v>27</v>
      </c>
      <c r="C41" s="89"/>
      <c r="D41" s="24">
        <v>0</v>
      </c>
      <c r="E41" s="61">
        <v>0</v>
      </c>
      <c r="F41" s="24">
        <v>0</v>
      </c>
      <c r="G41" s="104"/>
      <c r="H41" s="102">
        <f t="shared" si="3"/>
        <v>0</v>
      </c>
      <c r="I41" s="110">
        <v>0</v>
      </c>
      <c r="K41" s="99"/>
      <c r="L41" s="136"/>
      <c r="M41" s="24">
        <f t="shared" si="6"/>
        <v>0</v>
      </c>
    </row>
    <row r="42" spans="1:13" ht="15.75" hidden="1" customHeight="1" x14ac:dyDescent="0.3">
      <c r="A42" s="190" t="s">
        <v>72</v>
      </c>
      <c r="B42" s="89" t="s">
        <v>71</v>
      </c>
      <c r="C42" s="89"/>
      <c r="D42" s="24">
        <v>0</v>
      </c>
      <c r="E42" s="61">
        <v>0</v>
      </c>
      <c r="F42" s="24">
        <v>0</v>
      </c>
      <c r="G42" s="104"/>
      <c r="H42" s="102">
        <f t="shared" si="3"/>
        <v>0</v>
      </c>
      <c r="I42" s="110">
        <v>0</v>
      </c>
      <c r="K42" s="99"/>
      <c r="L42" s="136"/>
      <c r="M42" s="24">
        <f t="shared" si="6"/>
        <v>0</v>
      </c>
    </row>
    <row r="43" spans="1:13" ht="15.75" hidden="1" customHeight="1" x14ac:dyDescent="0.3">
      <c r="A43" s="190" t="s">
        <v>117</v>
      </c>
      <c r="B43" s="89" t="s">
        <v>88</v>
      </c>
      <c r="C43" s="89"/>
      <c r="D43" s="24">
        <v>0</v>
      </c>
      <c r="E43" s="61">
        <v>0</v>
      </c>
      <c r="F43" s="24">
        <v>0</v>
      </c>
      <c r="G43" s="104"/>
      <c r="H43" s="102">
        <f t="shared" si="3"/>
        <v>0</v>
      </c>
      <c r="I43" s="107"/>
      <c r="K43" s="99">
        <f t="shared" si="7"/>
        <v>0</v>
      </c>
      <c r="L43" s="136"/>
      <c r="M43" s="24">
        <f t="shared" si="6"/>
        <v>0</v>
      </c>
    </row>
    <row r="44" spans="1:13" ht="15.75" hidden="1" customHeight="1" x14ac:dyDescent="0.3">
      <c r="A44" s="190" t="s">
        <v>87</v>
      </c>
      <c r="B44" s="89"/>
      <c r="C44" s="89"/>
      <c r="D44" s="24">
        <v>0</v>
      </c>
      <c r="E44" s="61">
        <v>0</v>
      </c>
      <c r="F44" s="24">
        <v>0</v>
      </c>
      <c r="G44" s="104"/>
      <c r="H44" s="102">
        <f t="shared" si="3"/>
        <v>0</v>
      </c>
      <c r="I44" s="107"/>
      <c r="K44" s="99">
        <f t="shared" si="7"/>
        <v>0</v>
      </c>
      <c r="L44" s="136"/>
      <c r="M44" s="24">
        <f t="shared" si="6"/>
        <v>0</v>
      </c>
    </row>
    <row r="45" spans="1:13" ht="15.75" hidden="1" customHeight="1" x14ac:dyDescent="0.3">
      <c r="A45" s="190"/>
      <c r="B45" s="89"/>
      <c r="C45" s="89"/>
      <c r="D45" s="24">
        <v>0</v>
      </c>
      <c r="E45" s="61">
        <v>0</v>
      </c>
      <c r="F45" s="24">
        <v>0</v>
      </c>
      <c r="G45" s="104"/>
      <c r="H45" s="102">
        <f t="shared" si="3"/>
        <v>0</v>
      </c>
      <c r="I45" s="107"/>
      <c r="K45" s="99">
        <f t="shared" si="7"/>
        <v>0</v>
      </c>
      <c r="L45" s="136"/>
      <c r="M45" s="24">
        <f t="shared" si="6"/>
        <v>0</v>
      </c>
    </row>
    <row r="46" spans="1:13" ht="18" customHeight="1" x14ac:dyDescent="0.3">
      <c r="A46" s="190" t="s">
        <v>136</v>
      </c>
      <c r="B46" s="92" t="s">
        <v>135</v>
      </c>
      <c r="C46" s="92"/>
      <c r="D46" s="24">
        <v>11704</v>
      </c>
      <c r="E46" s="61">
        <v>5920</v>
      </c>
      <c r="F46" s="220">
        <v>17624</v>
      </c>
      <c r="G46" s="104"/>
      <c r="H46" s="102">
        <f t="shared" si="3"/>
        <v>1931</v>
      </c>
      <c r="I46" s="108">
        <v>19555</v>
      </c>
      <c r="K46" s="99">
        <f t="shared" si="7"/>
        <v>53752</v>
      </c>
      <c r="L46" s="136">
        <f>66172+408+492+1304+3000</f>
        <v>71376</v>
      </c>
      <c r="M46" s="24">
        <f t="shared" si="6"/>
        <v>-71376</v>
      </c>
    </row>
    <row r="47" spans="1:13" ht="15.75" customHeight="1" x14ac:dyDescent="0.3">
      <c r="A47" s="192" t="s">
        <v>40</v>
      </c>
      <c r="B47" s="88">
        <v>20</v>
      </c>
      <c r="C47" s="61"/>
      <c r="D47" s="25">
        <v>153105</v>
      </c>
      <c r="E47" s="61">
        <v>139509</v>
      </c>
      <c r="F47" s="25">
        <v>292614</v>
      </c>
      <c r="G47" s="51">
        <f t="shared" ref="G47:L47" si="8">G48+G59+G61+G67+G68+G69+G70+G71</f>
        <v>3012000</v>
      </c>
      <c r="H47" s="61">
        <f t="shared" si="8"/>
        <v>871289</v>
      </c>
      <c r="I47" s="61">
        <f t="shared" si="8"/>
        <v>1163903</v>
      </c>
      <c r="J47" s="114">
        <f t="shared" si="8"/>
        <v>0</v>
      </c>
      <c r="K47" s="102">
        <f>L47-F47</f>
        <v>2084692</v>
      </c>
      <c r="L47" s="139">
        <f t="shared" si="8"/>
        <v>2377306</v>
      </c>
      <c r="M47" s="24"/>
    </row>
    <row r="48" spans="1:13" ht="15.75" customHeight="1" x14ac:dyDescent="0.3">
      <c r="A48" s="193" t="s">
        <v>47</v>
      </c>
      <c r="B48" s="88">
        <v>20.010000000000002</v>
      </c>
      <c r="C48" s="61"/>
      <c r="D48" s="25">
        <v>108792</v>
      </c>
      <c r="E48" s="61">
        <v>106355</v>
      </c>
      <c r="F48" s="25">
        <v>215147</v>
      </c>
      <c r="G48" s="51">
        <f t="shared" ref="G48:L48" si="9">SUM(G49:G58)</f>
        <v>1441000</v>
      </c>
      <c r="H48" s="61">
        <f t="shared" si="9"/>
        <v>175252</v>
      </c>
      <c r="I48" s="61">
        <f t="shared" si="9"/>
        <v>390399</v>
      </c>
      <c r="J48" s="114">
        <f t="shared" si="9"/>
        <v>0</v>
      </c>
      <c r="K48" s="102">
        <f>L48-F48</f>
        <v>649291</v>
      </c>
      <c r="L48" s="139">
        <f t="shared" si="9"/>
        <v>864438</v>
      </c>
      <c r="M48" s="24"/>
    </row>
    <row r="49" spans="1:13" ht="15.75" customHeight="1" x14ac:dyDescent="0.3">
      <c r="A49" s="193" t="s">
        <v>48</v>
      </c>
      <c r="B49" s="89" t="s">
        <v>41</v>
      </c>
      <c r="C49" s="89"/>
      <c r="D49" s="24">
        <v>0</v>
      </c>
      <c r="E49" s="61">
        <v>0</v>
      </c>
      <c r="F49" s="25">
        <v>0</v>
      </c>
      <c r="G49" s="104">
        <v>28000</v>
      </c>
      <c r="H49" s="102">
        <f t="shared" si="3"/>
        <v>0</v>
      </c>
      <c r="I49" s="108"/>
      <c r="K49" s="100"/>
      <c r="L49" s="136"/>
      <c r="M49" s="24">
        <f>C49-L49</f>
        <v>0</v>
      </c>
    </row>
    <row r="50" spans="1:13" ht="15.75" customHeight="1" x14ac:dyDescent="0.3">
      <c r="A50" s="193" t="s">
        <v>49</v>
      </c>
      <c r="B50" s="89" t="s">
        <v>42</v>
      </c>
      <c r="C50" s="89"/>
      <c r="D50" s="24">
        <v>0</v>
      </c>
      <c r="E50" s="61">
        <v>0</v>
      </c>
      <c r="F50" s="25">
        <v>0</v>
      </c>
      <c r="G50" s="104">
        <v>19000</v>
      </c>
      <c r="H50" s="102">
        <f t="shared" si="3"/>
        <v>0</v>
      </c>
      <c r="I50" s="108"/>
      <c r="K50" s="99">
        <f>L50-F50</f>
        <v>2521</v>
      </c>
      <c r="L50" s="136">
        <v>2521</v>
      </c>
      <c r="M50" s="24">
        <f t="shared" ref="M50:M74" si="10">C50-L50</f>
        <v>-2521</v>
      </c>
    </row>
    <row r="51" spans="1:13" ht="15.75" customHeight="1" x14ac:dyDescent="0.3">
      <c r="A51" s="193" t="s">
        <v>50</v>
      </c>
      <c r="B51" s="89" t="s">
        <v>43</v>
      </c>
      <c r="C51" s="89"/>
      <c r="D51" s="24">
        <v>10158</v>
      </c>
      <c r="E51" s="61">
        <v>16358</v>
      </c>
      <c r="F51" s="218">
        <v>26516</v>
      </c>
      <c r="G51" s="104">
        <v>163000</v>
      </c>
      <c r="H51" s="102">
        <f t="shared" si="3"/>
        <v>36250</v>
      </c>
      <c r="I51" s="109">
        <v>62766</v>
      </c>
      <c r="K51" s="99">
        <f t="shared" ref="K51:K74" si="11">L51-F51</f>
        <v>50595</v>
      </c>
      <c r="L51" s="136">
        <v>77111</v>
      </c>
      <c r="M51" s="24">
        <f t="shared" si="10"/>
        <v>-77111</v>
      </c>
    </row>
    <row r="52" spans="1:13" ht="15.75" customHeight="1" x14ac:dyDescent="0.3">
      <c r="A52" s="193" t="s">
        <v>51</v>
      </c>
      <c r="B52" s="89" t="s">
        <v>44</v>
      </c>
      <c r="C52" s="89"/>
      <c r="D52" s="24">
        <v>788</v>
      </c>
      <c r="E52" s="61">
        <v>1526</v>
      </c>
      <c r="F52" s="218">
        <v>2314</v>
      </c>
      <c r="G52" s="104">
        <v>18000</v>
      </c>
      <c r="H52" s="102">
        <f t="shared" ref="H52:H74" si="12">I52-F52</f>
        <v>858</v>
      </c>
      <c r="I52" s="109">
        <v>3172</v>
      </c>
      <c r="K52" s="99">
        <f t="shared" si="11"/>
        <v>2975</v>
      </c>
      <c r="L52" s="136">
        <v>5289</v>
      </c>
      <c r="M52" s="24">
        <f t="shared" si="10"/>
        <v>-5289</v>
      </c>
    </row>
    <row r="53" spans="1:13" ht="15.75" customHeight="1" x14ac:dyDescent="0.3">
      <c r="A53" s="193" t="s">
        <v>90</v>
      </c>
      <c r="B53" s="89" t="s">
        <v>89</v>
      </c>
      <c r="C53" s="89"/>
      <c r="D53" s="24">
        <v>0</v>
      </c>
      <c r="E53" s="61">
        <v>0</v>
      </c>
      <c r="F53" s="25">
        <v>0</v>
      </c>
      <c r="G53" s="104">
        <v>50000</v>
      </c>
      <c r="H53" s="102">
        <f t="shared" si="12"/>
        <v>0</v>
      </c>
      <c r="I53" s="109"/>
      <c r="K53" s="99">
        <f t="shared" si="11"/>
        <v>0</v>
      </c>
      <c r="L53" s="136"/>
      <c r="M53" s="24">
        <f t="shared" si="10"/>
        <v>0</v>
      </c>
    </row>
    <row r="54" spans="1:13" ht="15.75" customHeight="1" x14ac:dyDescent="0.3">
      <c r="A54" s="193" t="s">
        <v>94</v>
      </c>
      <c r="B54" s="89" t="s">
        <v>95</v>
      </c>
      <c r="C54" s="89"/>
      <c r="D54" s="24">
        <v>0</v>
      </c>
      <c r="E54" s="61">
        <v>0</v>
      </c>
      <c r="F54" s="25">
        <v>0</v>
      </c>
      <c r="G54" s="104">
        <v>3000</v>
      </c>
      <c r="H54" s="102">
        <f t="shared" si="12"/>
        <v>1574</v>
      </c>
      <c r="I54" s="103">
        <v>1574</v>
      </c>
      <c r="K54" s="99">
        <f t="shared" si="11"/>
        <v>3551</v>
      </c>
      <c r="L54" s="136">
        <v>3551</v>
      </c>
      <c r="M54" s="24">
        <f t="shared" si="10"/>
        <v>-3551</v>
      </c>
    </row>
    <row r="55" spans="1:13" ht="15.75" customHeight="1" x14ac:dyDescent="0.3">
      <c r="A55" s="193" t="s">
        <v>97</v>
      </c>
      <c r="B55" s="89" t="s">
        <v>98</v>
      </c>
      <c r="C55" s="89"/>
      <c r="D55" s="24">
        <v>0</v>
      </c>
      <c r="E55" s="61">
        <v>0</v>
      </c>
      <c r="F55" s="25">
        <v>0</v>
      </c>
      <c r="G55" s="104">
        <v>1000</v>
      </c>
      <c r="H55" s="102">
        <f t="shared" si="12"/>
        <v>0</v>
      </c>
      <c r="I55" s="103"/>
      <c r="K55" s="99">
        <f t="shared" si="11"/>
        <v>120</v>
      </c>
      <c r="L55" s="136">
        <v>120</v>
      </c>
      <c r="M55" s="24">
        <f t="shared" si="10"/>
        <v>-120</v>
      </c>
    </row>
    <row r="56" spans="1:13" ht="15.75" customHeight="1" x14ac:dyDescent="0.3">
      <c r="A56" s="193" t="s">
        <v>52</v>
      </c>
      <c r="B56" s="89" t="s">
        <v>45</v>
      </c>
      <c r="C56" s="89"/>
      <c r="D56" s="24">
        <v>7954</v>
      </c>
      <c r="E56" s="61">
        <v>1069</v>
      </c>
      <c r="F56" s="218">
        <v>9023</v>
      </c>
      <c r="G56" s="104">
        <v>40000</v>
      </c>
      <c r="H56" s="102">
        <f t="shared" si="12"/>
        <v>14546</v>
      </c>
      <c r="I56" s="103">
        <v>23569</v>
      </c>
      <c r="K56" s="99">
        <f t="shared" si="11"/>
        <v>25989</v>
      </c>
      <c r="L56" s="136">
        <v>35012</v>
      </c>
      <c r="M56" s="24">
        <f t="shared" si="10"/>
        <v>-35012</v>
      </c>
    </row>
    <row r="57" spans="1:13" ht="15.75" customHeight="1" x14ac:dyDescent="0.3">
      <c r="A57" s="193" t="s">
        <v>53</v>
      </c>
      <c r="B57" s="89" t="s">
        <v>46</v>
      </c>
      <c r="C57" s="89"/>
      <c r="D57" s="24">
        <v>88761</v>
      </c>
      <c r="E57" s="61">
        <v>87045</v>
      </c>
      <c r="F57" s="218">
        <v>175806</v>
      </c>
      <c r="G57" s="104">
        <v>987000</v>
      </c>
      <c r="H57" s="102">
        <f t="shared" si="12"/>
        <v>97294</v>
      </c>
      <c r="I57" s="103">
        <v>273100</v>
      </c>
      <c r="K57" s="99">
        <f t="shared" si="11"/>
        <v>506775</v>
      </c>
      <c r="L57" s="136">
        <v>682581</v>
      </c>
      <c r="M57" s="24">
        <f t="shared" si="10"/>
        <v>-682581</v>
      </c>
    </row>
    <row r="58" spans="1:13" ht="15.75" customHeight="1" x14ac:dyDescent="0.3">
      <c r="A58" s="193" t="s">
        <v>101</v>
      </c>
      <c r="B58" s="89" t="s">
        <v>91</v>
      </c>
      <c r="C58" s="89"/>
      <c r="D58" s="24">
        <v>1131</v>
      </c>
      <c r="E58" s="61">
        <v>357</v>
      </c>
      <c r="F58" s="218">
        <v>1488</v>
      </c>
      <c r="G58" s="104">
        <v>132000</v>
      </c>
      <c r="H58" s="102">
        <f t="shared" si="12"/>
        <v>24730</v>
      </c>
      <c r="I58" s="103">
        <v>26218</v>
      </c>
      <c r="K58" s="99">
        <f t="shared" si="11"/>
        <v>56765</v>
      </c>
      <c r="L58" s="136">
        <v>58253</v>
      </c>
      <c r="M58" s="24">
        <f t="shared" si="10"/>
        <v>-58253</v>
      </c>
    </row>
    <row r="59" spans="1:13" ht="15.75" customHeight="1" x14ac:dyDescent="0.3">
      <c r="A59" s="193" t="s">
        <v>54</v>
      </c>
      <c r="B59" s="88">
        <v>20.02</v>
      </c>
      <c r="C59" s="88"/>
      <c r="D59" s="24">
        <v>0</v>
      </c>
      <c r="E59" s="61">
        <v>0</v>
      </c>
      <c r="F59" s="24">
        <v>0</v>
      </c>
      <c r="G59" s="104">
        <v>100000</v>
      </c>
      <c r="H59" s="102">
        <f t="shared" si="12"/>
        <v>1390</v>
      </c>
      <c r="I59" s="107">
        <v>1390</v>
      </c>
      <c r="K59" s="99">
        <f t="shared" si="11"/>
        <v>15582</v>
      </c>
      <c r="L59" s="136">
        <v>15582</v>
      </c>
      <c r="M59" s="24">
        <f t="shared" si="10"/>
        <v>-15582</v>
      </c>
    </row>
    <row r="60" spans="1:13" ht="15.75" hidden="1" customHeight="1" x14ac:dyDescent="0.3">
      <c r="A60" s="193"/>
      <c r="B60" s="88"/>
      <c r="C60" s="88"/>
      <c r="D60" s="24">
        <v>0</v>
      </c>
      <c r="E60" s="61">
        <v>0</v>
      </c>
      <c r="F60" s="24">
        <v>0</v>
      </c>
      <c r="G60" s="104"/>
      <c r="H60" s="102">
        <f t="shared" si="12"/>
        <v>0</v>
      </c>
      <c r="I60" s="107"/>
      <c r="K60" s="99">
        <f t="shared" si="11"/>
        <v>0</v>
      </c>
      <c r="L60" s="136"/>
      <c r="M60" s="24">
        <f t="shared" si="10"/>
        <v>0</v>
      </c>
    </row>
    <row r="61" spans="1:13" ht="15.75" customHeight="1" x14ac:dyDescent="0.3">
      <c r="A61" s="193" t="s">
        <v>55</v>
      </c>
      <c r="B61" s="88">
        <v>20.05</v>
      </c>
      <c r="C61" s="88"/>
      <c r="D61" s="24">
        <v>0</v>
      </c>
      <c r="E61" s="61">
        <v>0</v>
      </c>
      <c r="F61" s="24">
        <v>0</v>
      </c>
      <c r="G61" s="104"/>
      <c r="H61" s="102">
        <f t="shared" si="12"/>
        <v>119</v>
      </c>
      <c r="I61" s="107">
        <v>119</v>
      </c>
      <c r="K61" s="99">
        <f t="shared" si="11"/>
        <v>119</v>
      </c>
      <c r="L61" s="136">
        <v>119</v>
      </c>
      <c r="M61" s="24">
        <f t="shared" si="10"/>
        <v>-119</v>
      </c>
    </row>
    <row r="62" spans="1:13" ht="15.75" customHeight="1" x14ac:dyDescent="0.3">
      <c r="A62" s="193" t="s">
        <v>56</v>
      </c>
      <c r="B62" s="89" t="s">
        <v>57</v>
      </c>
      <c r="C62" s="89"/>
      <c r="D62" s="24">
        <v>0</v>
      </c>
      <c r="E62" s="61">
        <v>0</v>
      </c>
      <c r="F62" s="24">
        <v>0</v>
      </c>
      <c r="G62" s="104"/>
      <c r="H62" s="102">
        <f t="shared" si="12"/>
        <v>0</v>
      </c>
      <c r="I62" s="109"/>
      <c r="K62" s="99"/>
      <c r="L62" s="136"/>
      <c r="M62" s="24">
        <f t="shared" si="10"/>
        <v>0</v>
      </c>
    </row>
    <row r="63" spans="1:13" ht="15.75" customHeight="1" x14ac:dyDescent="0.3">
      <c r="A63" s="193" t="s">
        <v>59</v>
      </c>
      <c r="B63" s="89" t="s">
        <v>58</v>
      </c>
      <c r="C63" s="89"/>
      <c r="D63" s="24">
        <v>0</v>
      </c>
      <c r="E63" s="61">
        <v>0</v>
      </c>
      <c r="F63" s="24">
        <v>0</v>
      </c>
      <c r="G63" s="104"/>
      <c r="H63" s="102">
        <f t="shared" si="12"/>
        <v>119</v>
      </c>
      <c r="I63" s="109">
        <v>119</v>
      </c>
      <c r="K63" s="99">
        <f t="shared" si="11"/>
        <v>119</v>
      </c>
      <c r="L63" s="136">
        <v>119</v>
      </c>
      <c r="M63" s="24">
        <f t="shared" si="10"/>
        <v>-119</v>
      </c>
    </row>
    <row r="64" spans="1:13" ht="15.75" customHeight="1" x14ac:dyDescent="0.3">
      <c r="A64" s="193" t="s">
        <v>60</v>
      </c>
      <c r="B64" s="88">
        <v>20.059999999999999</v>
      </c>
      <c r="C64" s="88"/>
      <c r="D64" s="24">
        <v>0</v>
      </c>
      <c r="E64" s="61">
        <v>0</v>
      </c>
      <c r="F64" s="24">
        <v>0</v>
      </c>
      <c r="G64" s="104"/>
      <c r="H64" s="102">
        <f t="shared" si="12"/>
        <v>0</v>
      </c>
      <c r="I64" s="107"/>
      <c r="K64" s="99"/>
      <c r="L64" s="136"/>
      <c r="M64" s="24">
        <f t="shared" si="10"/>
        <v>0</v>
      </c>
    </row>
    <row r="65" spans="1:13" ht="15.75" customHeight="1" x14ac:dyDescent="0.3">
      <c r="A65" s="193" t="s">
        <v>61</v>
      </c>
      <c r="B65" s="89" t="s">
        <v>62</v>
      </c>
      <c r="C65" s="89"/>
      <c r="D65" s="24">
        <v>0</v>
      </c>
      <c r="E65" s="61">
        <v>0</v>
      </c>
      <c r="F65" s="24">
        <v>0</v>
      </c>
      <c r="G65" s="104"/>
      <c r="H65" s="102">
        <f t="shared" si="12"/>
        <v>0</v>
      </c>
      <c r="I65" s="109"/>
      <c r="K65" s="99"/>
      <c r="L65" s="136"/>
      <c r="M65" s="24">
        <f t="shared" si="10"/>
        <v>0</v>
      </c>
    </row>
    <row r="66" spans="1:13" ht="15.75" customHeight="1" x14ac:dyDescent="0.3">
      <c r="A66" s="193" t="s">
        <v>63</v>
      </c>
      <c r="B66" s="89" t="s">
        <v>64</v>
      </c>
      <c r="C66" s="89"/>
      <c r="D66" s="24">
        <v>0</v>
      </c>
      <c r="E66" s="61">
        <v>0</v>
      </c>
      <c r="F66" s="24">
        <v>0</v>
      </c>
      <c r="G66" s="104"/>
      <c r="H66" s="102">
        <f t="shared" si="12"/>
        <v>0</v>
      </c>
      <c r="I66" s="109"/>
      <c r="K66" s="99"/>
      <c r="L66" s="136"/>
      <c r="M66" s="24">
        <f t="shared" si="10"/>
        <v>0</v>
      </c>
    </row>
    <row r="67" spans="1:13" ht="15.75" customHeight="1" x14ac:dyDescent="0.3">
      <c r="A67" s="193" t="s">
        <v>65</v>
      </c>
      <c r="B67" s="88">
        <v>20.11</v>
      </c>
      <c r="C67" s="88"/>
      <c r="D67" s="24">
        <v>0</v>
      </c>
      <c r="E67" s="61">
        <v>0</v>
      </c>
      <c r="F67" s="24">
        <v>0</v>
      </c>
      <c r="G67" s="104">
        <v>22000</v>
      </c>
      <c r="H67" s="102">
        <f t="shared" si="12"/>
        <v>0</v>
      </c>
      <c r="I67" s="107"/>
      <c r="K67" s="99"/>
      <c r="L67" s="136"/>
      <c r="M67" s="24">
        <f t="shared" si="10"/>
        <v>0</v>
      </c>
    </row>
    <row r="68" spans="1:13" ht="15.75" customHeight="1" x14ac:dyDescent="0.3">
      <c r="A68" s="193" t="s">
        <v>134</v>
      </c>
      <c r="B68" s="91" t="s">
        <v>133</v>
      </c>
      <c r="C68" s="91"/>
      <c r="D68" s="25">
        <v>0</v>
      </c>
      <c r="E68" s="61">
        <v>0</v>
      </c>
      <c r="F68" s="25">
        <v>0</v>
      </c>
      <c r="G68" s="104"/>
      <c r="H68" s="102">
        <f t="shared" si="12"/>
        <v>0</v>
      </c>
      <c r="I68" s="107"/>
      <c r="K68" s="99"/>
      <c r="L68" s="136"/>
      <c r="M68" s="24">
        <f t="shared" si="10"/>
        <v>0</v>
      </c>
    </row>
    <row r="69" spans="1:13" ht="15.75" customHeight="1" x14ac:dyDescent="0.3">
      <c r="A69" s="193" t="s">
        <v>81</v>
      </c>
      <c r="B69" s="88">
        <v>20.13</v>
      </c>
      <c r="C69" s="88"/>
      <c r="D69" s="25">
        <v>0</v>
      </c>
      <c r="E69" s="61">
        <v>0</v>
      </c>
      <c r="F69" s="25">
        <v>0</v>
      </c>
      <c r="G69" s="104">
        <v>1000</v>
      </c>
      <c r="H69" s="102">
        <f t="shared" si="12"/>
        <v>367</v>
      </c>
      <c r="I69" s="107">
        <v>367</v>
      </c>
      <c r="J69" s="9"/>
      <c r="K69" s="99"/>
      <c r="L69" s="136">
        <v>1555</v>
      </c>
      <c r="M69" s="24">
        <f t="shared" si="10"/>
        <v>-1555</v>
      </c>
    </row>
    <row r="70" spans="1:13" ht="15.75" customHeight="1" x14ac:dyDescent="0.3">
      <c r="A70" s="193" t="s">
        <v>66</v>
      </c>
      <c r="B70" s="88">
        <v>20.14</v>
      </c>
      <c r="C70" s="88"/>
      <c r="D70" s="25">
        <v>0</v>
      </c>
      <c r="E70" s="61">
        <v>0</v>
      </c>
      <c r="F70" s="25">
        <v>0</v>
      </c>
      <c r="G70" s="104">
        <v>22000</v>
      </c>
      <c r="H70" s="102">
        <f t="shared" si="12"/>
        <v>380</v>
      </c>
      <c r="I70" s="107">
        <v>380</v>
      </c>
      <c r="K70" s="99">
        <f t="shared" si="11"/>
        <v>2300</v>
      </c>
      <c r="L70" s="136">
        <v>2300</v>
      </c>
      <c r="M70" s="24">
        <f t="shared" si="10"/>
        <v>-2300</v>
      </c>
    </row>
    <row r="71" spans="1:13" ht="15.75" customHeight="1" thickBot="1" x14ac:dyDescent="0.35">
      <c r="A71" s="214" t="s">
        <v>67</v>
      </c>
      <c r="B71" s="215">
        <v>20.3</v>
      </c>
      <c r="C71" s="216"/>
      <c r="D71" s="217">
        <v>44313</v>
      </c>
      <c r="E71" s="61">
        <v>33154</v>
      </c>
      <c r="F71" s="217">
        <v>77467</v>
      </c>
      <c r="G71" s="104">
        <v>1426000</v>
      </c>
      <c r="H71" s="102">
        <f t="shared" si="12"/>
        <v>693781</v>
      </c>
      <c r="I71" s="111">
        <f>I73+I74</f>
        <v>771248</v>
      </c>
      <c r="K71" s="99">
        <f t="shared" si="11"/>
        <v>1415845</v>
      </c>
      <c r="L71" s="136">
        <f>L73+L74</f>
        <v>1493312</v>
      </c>
      <c r="M71" s="24">
        <f t="shared" si="10"/>
        <v>-1493312</v>
      </c>
    </row>
    <row r="72" spans="1:13" ht="15.75" customHeight="1" x14ac:dyDescent="0.3">
      <c r="A72" s="211" t="s">
        <v>148</v>
      </c>
      <c r="B72" s="212" t="s">
        <v>149</v>
      </c>
      <c r="C72" s="212"/>
      <c r="D72" s="213">
        <v>0</v>
      </c>
      <c r="E72" s="61">
        <v>701</v>
      </c>
      <c r="F72" s="219">
        <v>701</v>
      </c>
      <c r="G72" s="104"/>
      <c r="H72" s="102"/>
      <c r="I72" s="111"/>
      <c r="K72" s="99"/>
      <c r="L72" s="136"/>
      <c r="M72" s="24"/>
    </row>
    <row r="73" spans="1:13" ht="15.75" customHeight="1" x14ac:dyDescent="0.3">
      <c r="A73" s="138" t="s">
        <v>131</v>
      </c>
      <c r="B73" s="94" t="s">
        <v>132</v>
      </c>
      <c r="C73" s="182"/>
      <c r="D73" s="24">
        <v>23448</v>
      </c>
      <c r="E73" s="61">
        <v>23445</v>
      </c>
      <c r="F73" s="220">
        <v>46893</v>
      </c>
      <c r="G73" s="104"/>
      <c r="H73" s="102">
        <f t="shared" si="12"/>
        <v>224471</v>
      </c>
      <c r="I73" s="110">
        <v>271364</v>
      </c>
      <c r="K73" s="99">
        <f t="shared" si="11"/>
        <v>224471</v>
      </c>
      <c r="L73" s="136">
        <v>271364</v>
      </c>
      <c r="M73" s="24">
        <f t="shared" si="10"/>
        <v>-271364</v>
      </c>
    </row>
    <row r="74" spans="1:13" ht="16.5" customHeight="1" x14ac:dyDescent="0.3">
      <c r="A74" s="138" t="s">
        <v>68</v>
      </c>
      <c r="B74" s="89" t="s">
        <v>69</v>
      </c>
      <c r="C74" s="89"/>
      <c r="D74" s="25">
        <v>5005</v>
      </c>
      <c r="E74" s="61">
        <v>24868</v>
      </c>
      <c r="F74" s="218">
        <v>29873</v>
      </c>
      <c r="G74" s="104"/>
      <c r="H74" s="102">
        <f t="shared" si="12"/>
        <v>470011</v>
      </c>
      <c r="I74" s="103">
        <v>499884</v>
      </c>
      <c r="K74" s="99">
        <f t="shared" si="11"/>
        <v>1192075</v>
      </c>
      <c r="L74" s="136">
        <v>1221948</v>
      </c>
      <c r="M74" s="24">
        <f t="shared" si="10"/>
        <v>-1221948</v>
      </c>
    </row>
    <row r="75" spans="1:13" ht="15.75" customHeight="1" thickBot="1" x14ac:dyDescent="0.35">
      <c r="A75" s="199" t="s">
        <v>6</v>
      </c>
      <c r="B75" s="87"/>
      <c r="C75" s="87"/>
      <c r="D75" s="205"/>
      <c r="E75" s="197"/>
      <c r="F75" s="197"/>
      <c r="G75" s="104"/>
      <c r="H75" s="98"/>
      <c r="I75" s="112"/>
      <c r="K75" s="141"/>
      <c r="L75" s="142"/>
      <c r="M75" s="143"/>
    </row>
    <row r="76" spans="1:13" ht="15.75" customHeight="1" x14ac:dyDescent="0.3">
      <c r="A76" s="199"/>
      <c r="B76" s="87"/>
      <c r="C76" s="87"/>
      <c r="D76" s="205"/>
      <c r="E76" s="197"/>
      <c r="F76" s="197"/>
      <c r="G76" s="144"/>
      <c r="H76" s="145"/>
      <c r="I76" s="146"/>
      <c r="J76" s="147"/>
      <c r="K76" s="148"/>
      <c r="L76" s="149"/>
      <c r="M76" s="150"/>
    </row>
    <row r="77" spans="1:13" ht="15.75" customHeight="1" x14ac:dyDescent="0.3">
      <c r="A77" s="200" t="s">
        <v>118</v>
      </c>
      <c r="B77" s="88">
        <v>59</v>
      </c>
      <c r="C77" s="88"/>
      <c r="D77" s="205"/>
      <c r="E77" s="197"/>
      <c r="F77" s="197"/>
      <c r="G77" s="104"/>
      <c r="H77" s="101"/>
      <c r="I77" s="111"/>
      <c r="J77" s="151"/>
      <c r="K77" s="100"/>
      <c r="L77" s="136"/>
      <c r="M77" s="24"/>
    </row>
    <row r="78" spans="1:13" ht="15.75" customHeight="1" x14ac:dyDescent="0.25">
      <c r="A78" s="199" t="s">
        <v>108</v>
      </c>
      <c r="B78" s="89" t="s">
        <v>109</v>
      </c>
      <c r="C78" s="89"/>
      <c r="D78" s="206"/>
      <c r="E78" s="99"/>
      <c r="F78" s="99"/>
      <c r="G78" s="104"/>
      <c r="H78" s="100"/>
      <c r="I78" s="103"/>
      <c r="J78" s="151"/>
      <c r="K78" s="100"/>
      <c r="L78" s="136"/>
      <c r="M78" s="24"/>
    </row>
    <row r="79" spans="1:13" ht="15.75" customHeight="1" x14ac:dyDescent="0.25">
      <c r="A79" s="199"/>
      <c r="B79" s="89"/>
      <c r="C79" s="89"/>
      <c r="D79" s="206"/>
      <c r="E79" s="99"/>
      <c r="F79" s="99"/>
      <c r="G79" s="104"/>
      <c r="H79" s="100"/>
      <c r="I79" s="103"/>
      <c r="J79" s="151"/>
      <c r="K79" s="100"/>
      <c r="L79" s="136"/>
      <c r="M79" s="24"/>
    </row>
    <row r="80" spans="1:13" ht="15.6" x14ac:dyDescent="0.3">
      <c r="A80" s="201" t="s">
        <v>99</v>
      </c>
      <c r="B80" s="88">
        <v>85</v>
      </c>
      <c r="C80" s="88"/>
      <c r="D80" s="205">
        <v>-1087</v>
      </c>
      <c r="E80" s="197">
        <v>-1087</v>
      </c>
      <c r="F80" s="197">
        <f>-1087-19490</f>
        <v>-20577</v>
      </c>
      <c r="G80" s="104"/>
      <c r="H80" s="100"/>
      <c r="I80" s="107">
        <v>-19910</v>
      </c>
      <c r="J80" s="151"/>
      <c r="K80" s="99">
        <f>L80-F80</f>
        <v>667</v>
      </c>
      <c r="L80" s="136">
        <v>-19910</v>
      </c>
      <c r="M80" s="24">
        <f>C80-L80</f>
        <v>19910</v>
      </c>
    </row>
    <row r="81" spans="1:17" ht="18" customHeight="1" x14ac:dyDescent="0.3">
      <c r="A81" s="201" t="s">
        <v>100</v>
      </c>
      <c r="B81" s="87"/>
      <c r="C81" s="87"/>
      <c r="D81" s="207"/>
      <c r="E81" s="102"/>
      <c r="F81" s="198"/>
      <c r="G81" s="104"/>
      <c r="H81" s="100"/>
      <c r="I81" s="109"/>
      <c r="J81" s="151"/>
      <c r="K81" s="100"/>
      <c r="L81" s="136"/>
      <c r="M81" s="24"/>
    </row>
    <row r="82" spans="1:17" ht="48.75" customHeight="1" x14ac:dyDescent="0.3">
      <c r="A82" s="200" t="s">
        <v>138</v>
      </c>
      <c r="B82" s="87" t="s">
        <v>137</v>
      </c>
      <c r="C82" s="87"/>
      <c r="D82" s="207">
        <v>-1087</v>
      </c>
      <c r="E82" s="102">
        <v>-1087</v>
      </c>
      <c r="F82" s="198">
        <f>-1087-19490</f>
        <v>-20577</v>
      </c>
      <c r="G82" s="104"/>
      <c r="H82" s="100"/>
      <c r="I82" s="109">
        <v>-19910</v>
      </c>
      <c r="J82" s="151"/>
      <c r="K82" s="100">
        <v>0</v>
      </c>
      <c r="L82" s="136">
        <v>-19910</v>
      </c>
      <c r="M82" s="24">
        <f>C82-L82</f>
        <v>19910</v>
      </c>
    </row>
    <row r="83" spans="1:17" ht="17.25" customHeight="1" x14ac:dyDescent="0.3">
      <c r="A83" s="202" t="s">
        <v>111</v>
      </c>
      <c r="B83" s="87"/>
      <c r="C83" s="87"/>
      <c r="D83" s="208"/>
      <c r="E83" s="102"/>
      <c r="F83" s="102"/>
      <c r="G83" s="104"/>
      <c r="H83" s="100"/>
      <c r="I83" s="103"/>
      <c r="J83" s="151"/>
      <c r="K83" s="100"/>
      <c r="L83" s="136"/>
      <c r="M83" s="24"/>
    </row>
    <row r="84" spans="1:17" ht="15.75" customHeight="1" x14ac:dyDescent="0.3">
      <c r="A84" s="188" t="s">
        <v>3</v>
      </c>
      <c r="B84" s="88">
        <v>70</v>
      </c>
      <c r="C84" s="183"/>
      <c r="D84" s="51">
        <f>D86+D87+D88</f>
        <v>0</v>
      </c>
      <c r="E84" s="61">
        <v>0</v>
      </c>
      <c r="F84" s="61">
        <f>F86+F87+F88</f>
        <v>0</v>
      </c>
      <c r="G84" s="104"/>
      <c r="H84" s="100"/>
      <c r="I84" s="103"/>
      <c r="J84" s="151"/>
      <c r="K84" s="100"/>
      <c r="L84" s="136"/>
      <c r="M84" s="24">
        <f>C84-L84</f>
        <v>0</v>
      </c>
    </row>
    <row r="85" spans="1:17" ht="15.75" customHeight="1" x14ac:dyDescent="0.3">
      <c r="A85" s="193" t="s">
        <v>84</v>
      </c>
      <c r="B85" s="87"/>
      <c r="C85" s="184"/>
      <c r="D85" s="51"/>
      <c r="E85" s="61"/>
      <c r="F85" s="61"/>
      <c r="G85" s="104"/>
      <c r="H85" s="100"/>
      <c r="I85" s="103"/>
      <c r="J85" s="151"/>
      <c r="K85" s="100"/>
      <c r="L85" s="136"/>
      <c r="M85" s="24"/>
    </row>
    <row r="86" spans="1:17" ht="15.75" customHeight="1" x14ac:dyDescent="0.25">
      <c r="A86" s="193" t="s">
        <v>104</v>
      </c>
      <c r="B86" s="87" t="s">
        <v>92</v>
      </c>
      <c r="C86" s="184"/>
      <c r="D86" s="50">
        <v>0</v>
      </c>
      <c r="E86" s="70">
        <v>0</v>
      </c>
      <c r="F86" s="70">
        <v>0</v>
      </c>
      <c r="G86" s="104"/>
      <c r="H86" s="100"/>
      <c r="I86" s="103"/>
      <c r="J86" s="151"/>
      <c r="K86" s="100"/>
      <c r="L86" s="136"/>
      <c r="M86" s="24">
        <f>C86-L86</f>
        <v>0</v>
      </c>
    </row>
    <row r="87" spans="1:17" ht="15.75" customHeight="1" x14ac:dyDescent="0.25">
      <c r="A87" s="190" t="s">
        <v>105</v>
      </c>
      <c r="B87" s="87" t="s">
        <v>85</v>
      </c>
      <c r="C87" s="184"/>
      <c r="D87" s="50">
        <v>0</v>
      </c>
      <c r="E87" s="70">
        <v>0</v>
      </c>
      <c r="F87" s="70">
        <v>0</v>
      </c>
      <c r="G87" s="104"/>
      <c r="H87" s="100"/>
      <c r="I87" s="103"/>
      <c r="J87" s="151"/>
      <c r="K87" s="100"/>
      <c r="L87" s="136"/>
      <c r="M87" s="24"/>
    </row>
    <row r="88" spans="1:17" ht="15.75" customHeight="1" x14ac:dyDescent="0.25">
      <c r="A88" s="194" t="s">
        <v>102</v>
      </c>
      <c r="B88" s="87" t="s">
        <v>96</v>
      </c>
      <c r="C88" s="184"/>
      <c r="D88" s="50">
        <v>0</v>
      </c>
      <c r="E88" s="24">
        <v>0</v>
      </c>
      <c r="F88" s="70">
        <v>0</v>
      </c>
      <c r="G88" s="104"/>
      <c r="H88" s="100"/>
      <c r="I88" s="103"/>
      <c r="J88" s="151"/>
      <c r="K88" s="100"/>
      <c r="L88" s="138"/>
      <c r="M88" s="24">
        <f>C88-L88</f>
        <v>0</v>
      </c>
    </row>
    <row r="89" spans="1:17" ht="15.75" customHeight="1" x14ac:dyDescent="0.25">
      <c r="A89" s="193" t="s">
        <v>103</v>
      </c>
      <c r="B89" s="87" t="s">
        <v>86</v>
      </c>
      <c r="C89" s="87"/>
      <c r="D89" s="50">
        <v>0</v>
      </c>
      <c r="E89" s="24">
        <v>0</v>
      </c>
      <c r="F89" s="70">
        <v>0</v>
      </c>
      <c r="G89" s="104"/>
      <c r="H89" s="100"/>
      <c r="I89" s="103"/>
      <c r="J89" s="151"/>
      <c r="K89" s="100"/>
      <c r="L89" s="138"/>
      <c r="M89" s="36"/>
    </row>
    <row r="90" spans="1:17" ht="17.25" customHeight="1" x14ac:dyDescent="0.3">
      <c r="A90" s="192" t="s">
        <v>110</v>
      </c>
      <c r="B90" s="88">
        <v>85</v>
      </c>
      <c r="C90" s="88"/>
      <c r="D90" s="84"/>
      <c r="E90" s="25"/>
      <c r="F90" s="61"/>
      <c r="G90" s="104"/>
      <c r="H90" s="100"/>
      <c r="I90" s="103"/>
      <c r="J90" s="151"/>
      <c r="K90" s="100"/>
      <c r="L90" s="138"/>
      <c r="M90" s="36"/>
    </row>
    <row r="91" spans="1:17" ht="19.5" customHeight="1" thickBot="1" x14ac:dyDescent="0.35">
      <c r="A91" s="195" t="s">
        <v>100</v>
      </c>
      <c r="B91" s="160"/>
      <c r="C91" s="160"/>
      <c r="D91" s="209"/>
      <c r="E91" s="128"/>
      <c r="F91" s="128"/>
      <c r="G91" s="104"/>
      <c r="H91" s="141"/>
      <c r="I91" s="152"/>
      <c r="J91" s="151"/>
      <c r="K91" s="141"/>
      <c r="L91" s="153"/>
      <c r="M91" s="154"/>
    </row>
    <row r="92" spans="1:17" ht="21" customHeight="1" thickBot="1" x14ac:dyDescent="0.35">
      <c r="A92" s="54" t="s">
        <v>107</v>
      </c>
      <c r="B92" s="59" t="s">
        <v>16</v>
      </c>
      <c r="C92" s="59"/>
      <c r="D92" s="68"/>
      <c r="E92" s="180"/>
      <c r="F92" s="129">
        <f>F9-F17</f>
        <v>34023</v>
      </c>
      <c r="G92" s="155"/>
      <c r="H92" s="156"/>
      <c r="I92" s="157"/>
      <c r="J92" s="120"/>
      <c r="K92" s="156"/>
      <c r="L92" s="158"/>
      <c r="M92" s="159"/>
    </row>
    <row r="93" spans="1:17" ht="14.25" customHeight="1" thickBot="1" x14ac:dyDescent="0.35">
      <c r="A93" s="54" t="s">
        <v>122</v>
      </c>
      <c r="B93" s="59"/>
      <c r="C93" s="59"/>
      <c r="D93" s="210"/>
      <c r="E93" s="55"/>
      <c r="F93" s="129">
        <f>F16-F84</f>
        <v>0</v>
      </c>
      <c r="G93" s="155"/>
      <c r="H93" s="156"/>
      <c r="I93" s="157"/>
      <c r="J93" s="120"/>
      <c r="K93" s="156"/>
      <c r="L93" s="158"/>
      <c r="M93" s="159"/>
    </row>
    <row r="94" spans="1:17" ht="15.75" customHeight="1" thickBot="1" x14ac:dyDescent="0.35">
      <c r="A94" s="54" t="s">
        <v>123</v>
      </c>
      <c r="B94" s="59"/>
      <c r="C94" s="59"/>
      <c r="D94" s="68"/>
      <c r="E94" s="129"/>
      <c r="F94" s="129">
        <f>F92-F93</f>
        <v>34023</v>
      </c>
      <c r="G94" s="155"/>
      <c r="H94" s="156"/>
      <c r="I94" s="157"/>
      <c r="J94" s="120"/>
      <c r="K94" s="156"/>
      <c r="L94" s="158"/>
      <c r="M94" s="159"/>
      <c r="P94" s="28">
        <f>F94-8000</f>
        <v>26023</v>
      </c>
      <c r="Q94" s="28"/>
    </row>
    <row r="95" spans="1:17" ht="81.75" customHeight="1" x14ac:dyDescent="0.25">
      <c r="A95" s="22" t="s">
        <v>5</v>
      </c>
      <c r="B95" s="19"/>
      <c r="C95" s="19"/>
      <c r="D95" s="5"/>
      <c r="E95" s="177"/>
      <c r="F95" s="23"/>
      <c r="G95" s="13"/>
      <c r="H95" s="5"/>
      <c r="I95" s="5"/>
    </row>
    <row r="96" spans="1:17" ht="13.5" customHeight="1" x14ac:dyDescent="0.25">
      <c r="A96" s="6" t="s">
        <v>11</v>
      </c>
      <c r="B96" s="7"/>
      <c r="C96" s="7"/>
      <c r="D96" s="5"/>
      <c r="E96" s="7"/>
      <c r="F96" s="5"/>
      <c r="G96" s="5"/>
      <c r="H96" s="5"/>
      <c r="I96" s="5"/>
    </row>
    <row r="97" spans="1:9" ht="33.75" customHeight="1" x14ac:dyDescent="0.25">
      <c r="A97" s="8" t="s">
        <v>13</v>
      </c>
      <c r="D97" s="5"/>
      <c r="E97" s="178"/>
      <c r="F97" s="23" t="s">
        <v>187</v>
      </c>
      <c r="G97" s="5"/>
      <c r="H97" s="5"/>
      <c r="I97" s="5"/>
    </row>
    <row r="98" spans="1:9" ht="24.75" customHeight="1" x14ac:dyDescent="0.25">
      <c r="A98" s="8" t="s">
        <v>14</v>
      </c>
      <c r="D98" s="5"/>
      <c r="E98" s="9"/>
      <c r="F98" s="5"/>
      <c r="G98" s="5"/>
      <c r="H98" s="5"/>
      <c r="I98" s="5"/>
    </row>
    <row r="99" spans="1:9" ht="15.75" customHeight="1" x14ac:dyDescent="0.25">
      <c r="A99" s="6" t="s">
        <v>12</v>
      </c>
      <c r="B99" s="7"/>
      <c r="C99" s="7"/>
      <c r="D99" s="75"/>
      <c r="F99" s="5"/>
      <c r="G99" s="5"/>
      <c r="H99" s="5"/>
      <c r="I99" s="5"/>
    </row>
    <row r="100" spans="1:9" ht="15.6" x14ac:dyDescent="0.3">
      <c r="A100" s="14" t="s">
        <v>124</v>
      </c>
      <c r="B100" s="5"/>
      <c r="C100" s="5"/>
      <c r="D100" s="15" t="s">
        <v>156</v>
      </c>
      <c r="F100" s="17"/>
      <c r="G100" s="5"/>
      <c r="H100" s="5"/>
      <c r="I100" s="5"/>
    </row>
    <row r="101" spans="1:9" s="5" customFormat="1" ht="15.6" x14ac:dyDescent="0.3">
      <c r="A101" s="46" t="s">
        <v>125</v>
      </c>
      <c r="D101" s="1" t="s">
        <v>157</v>
      </c>
      <c r="F101" s="11"/>
    </row>
    <row r="102" spans="1:9" s="5" customFormat="1" ht="15.6" x14ac:dyDescent="0.3">
      <c r="D102" s="1"/>
      <c r="F102" s="11"/>
    </row>
    <row r="103" spans="1:9" ht="15" x14ac:dyDescent="0.25">
      <c r="D103" s="16"/>
      <c r="G103" s="5"/>
      <c r="H103" s="5"/>
      <c r="I103" s="5"/>
    </row>
    <row r="104" spans="1:9" ht="15" x14ac:dyDescent="0.25">
      <c r="A104" s="5"/>
      <c r="B104" s="5"/>
      <c r="C104" s="5"/>
      <c r="D104" s="5"/>
      <c r="G104" s="5"/>
    </row>
    <row r="105" spans="1:9" ht="15.6" x14ac:dyDescent="0.3">
      <c r="A105" s="11"/>
      <c r="B105" s="11"/>
      <c r="C105" s="11"/>
      <c r="D105" s="11"/>
      <c r="F105" s="11"/>
    </row>
    <row r="106" spans="1:9" s="17" customFormat="1" ht="15.6" x14ac:dyDescent="0.3">
      <c r="A106" s="11"/>
      <c r="B106" s="11"/>
      <c r="C106" s="11"/>
      <c r="D106" s="11"/>
      <c r="E106" s="11"/>
      <c r="F106" s="11"/>
    </row>
    <row r="107" spans="1:9" s="17" customFormat="1" ht="15" x14ac:dyDescent="0.25">
      <c r="A107" s="5"/>
      <c r="B107" s="5"/>
      <c r="C107" s="5"/>
      <c r="D107" s="10"/>
      <c r="E107" s="10"/>
      <c r="F107" s="5"/>
    </row>
    <row r="108" spans="1:9" ht="15" x14ac:dyDescent="0.25">
      <c r="A108" s="5"/>
      <c r="B108" s="5"/>
      <c r="C108" s="5"/>
      <c r="D108" s="10"/>
      <c r="E108" s="10"/>
      <c r="F108" s="5"/>
      <c r="G108" s="5"/>
      <c r="H108" s="5"/>
      <c r="I108" s="5"/>
    </row>
    <row r="109" spans="1:9" ht="15" x14ac:dyDescent="0.25">
      <c r="A109" s="5"/>
      <c r="B109" s="5"/>
      <c r="C109" s="5"/>
      <c r="D109" s="10"/>
      <c r="E109" s="10"/>
      <c r="F109" s="5"/>
      <c r="G109" s="5"/>
      <c r="H109" s="5"/>
      <c r="I109" s="5"/>
    </row>
    <row r="110" spans="1:9" ht="15" x14ac:dyDescent="0.25">
      <c r="A110" s="5"/>
      <c r="B110" s="5"/>
      <c r="C110" s="5"/>
      <c r="D110" s="10"/>
      <c r="E110" s="10"/>
      <c r="F110" s="5"/>
      <c r="G110" s="5"/>
      <c r="H110" s="5"/>
      <c r="I110" s="5"/>
    </row>
    <row r="111" spans="1:9" ht="15" x14ac:dyDescent="0.25">
      <c r="A111" s="5"/>
      <c r="B111" s="5"/>
      <c r="C111" s="5"/>
      <c r="D111" s="10"/>
      <c r="E111" s="10"/>
      <c r="F111" s="5"/>
      <c r="G111" s="5"/>
      <c r="H111" s="5"/>
      <c r="I111" s="5"/>
    </row>
    <row r="112" spans="1:9" ht="15" x14ac:dyDescent="0.25">
      <c r="A112" s="5"/>
      <c r="B112" s="5"/>
      <c r="C112" s="5"/>
      <c r="D112" s="10"/>
      <c r="E112" s="10"/>
      <c r="F112" s="5"/>
      <c r="G112" s="5"/>
      <c r="H112" s="5"/>
      <c r="I112" s="5"/>
    </row>
    <row r="113" spans="1:9" ht="15" x14ac:dyDescent="0.25">
      <c r="A113" s="5"/>
      <c r="B113" s="5"/>
      <c r="C113" s="5"/>
      <c r="D113" s="10"/>
      <c r="E113" s="10"/>
      <c r="F113" s="5"/>
      <c r="G113" s="5"/>
      <c r="H113" s="5"/>
      <c r="I113" s="5"/>
    </row>
    <row r="114" spans="1:9" ht="15" x14ac:dyDescent="0.25">
      <c r="A114" s="5"/>
      <c r="B114" s="5"/>
      <c r="C114" s="5"/>
      <c r="D114" s="10"/>
      <c r="E114" s="10"/>
      <c r="F114" s="5"/>
      <c r="G114" s="5"/>
      <c r="H114" s="5"/>
      <c r="I114" s="5"/>
    </row>
    <row r="115" spans="1:9" ht="15" x14ac:dyDescent="0.25">
      <c r="A115" s="5"/>
      <c r="B115" s="5"/>
      <c r="C115" s="5"/>
      <c r="D115" s="10"/>
      <c r="E115" s="10"/>
      <c r="F115" s="5"/>
      <c r="G115" s="5"/>
      <c r="H115" s="5"/>
      <c r="I115" s="5"/>
    </row>
    <row r="116" spans="1:9" ht="15" x14ac:dyDescent="0.25">
      <c r="A116" s="5"/>
      <c r="B116" s="5"/>
      <c r="C116" s="5"/>
      <c r="D116" s="10"/>
      <c r="E116" s="10"/>
      <c r="F116" s="5"/>
      <c r="G116" s="5"/>
      <c r="H116" s="5"/>
      <c r="I116" s="5"/>
    </row>
    <row r="117" spans="1:9" ht="15" x14ac:dyDescent="0.25">
      <c r="A117" s="5"/>
      <c r="B117" s="5"/>
      <c r="C117" s="5"/>
      <c r="D117" s="10"/>
      <c r="E117" s="10"/>
      <c r="F117" s="5"/>
      <c r="G117" s="5"/>
      <c r="H117" s="5"/>
      <c r="I117" s="5"/>
    </row>
    <row r="118" spans="1:9" ht="15" x14ac:dyDescent="0.25">
      <c r="A118" s="5"/>
      <c r="B118" s="5"/>
      <c r="C118" s="5"/>
      <c r="D118" s="10"/>
      <c r="E118" s="10"/>
      <c r="F118" s="5"/>
      <c r="G118" s="5"/>
      <c r="H118" s="5"/>
      <c r="I118" s="5"/>
    </row>
    <row r="119" spans="1:9" ht="15" x14ac:dyDescent="0.25">
      <c r="A119" s="5"/>
      <c r="B119" s="5"/>
      <c r="C119" s="5"/>
      <c r="D119" s="10"/>
      <c r="E119" s="10"/>
      <c r="F119" s="5"/>
      <c r="G119" s="5"/>
      <c r="H119" s="5"/>
      <c r="I119" s="5"/>
    </row>
    <row r="120" spans="1:9" ht="15" x14ac:dyDescent="0.25">
      <c r="A120" s="5"/>
      <c r="B120" s="5"/>
      <c r="C120" s="5"/>
      <c r="D120" s="10"/>
      <c r="E120" s="10"/>
      <c r="F120" s="5"/>
      <c r="G120" s="5"/>
      <c r="H120" s="5"/>
      <c r="I120" s="5"/>
    </row>
    <row r="121" spans="1:9" ht="15" x14ac:dyDescent="0.25">
      <c r="A121" s="5"/>
      <c r="B121" s="5"/>
      <c r="C121" s="5"/>
      <c r="D121" s="10"/>
      <c r="E121" s="10"/>
      <c r="F121" s="5"/>
      <c r="G121" s="5"/>
      <c r="H121" s="5"/>
      <c r="I121" s="5"/>
    </row>
    <row r="122" spans="1:9" ht="15" x14ac:dyDescent="0.25">
      <c r="A122" s="5"/>
      <c r="B122" s="5"/>
      <c r="C122" s="5"/>
      <c r="D122" s="10"/>
      <c r="E122" s="10"/>
      <c r="F122" s="5"/>
      <c r="G122" s="5"/>
      <c r="H122" s="5"/>
      <c r="I122" s="5"/>
    </row>
    <row r="123" spans="1:9" ht="15" x14ac:dyDescent="0.25">
      <c r="A123" s="5"/>
      <c r="B123" s="5"/>
      <c r="C123" s="5"/>
      <c r="D123" s="10"/>
      <c r="E123" s="10"/>
      <c r="F123" s="5"/>
      <c r="G123" s="5"/>
      <c r="H123" s="5"/>
      <c r="I123" s="5"/>
    </row>
    <row r="124" spans="1:9" ht="15" x14ac:dyDescent="0.25">
      <c r="A124" s="5"/>
      <c r="B124" s="5"/>
      <c r="C124" s="5"/>
      <c r="D124" s="10"/>
      <c r="E124" s="10"/>
      <c r="F124" s="5"/>
      <c r="G124" s="5"/>
      <c r="H124" s="5"/>
      <c r="I124" s="5"/>
    </row>
    <row r="125" spans="1:9" ht="15" x14ac:dyDescent="0.25">
      <c r="A125" s="5"/>
      <c r="B125" s="5"/>
      <c r="C125" s="5"/>
      <c r="D125" s="10"/>
      <c r="E125" s="10"/>
      <c r="F125" s="5"/>
      <c r="G125" s="5"/>
      <c r="H125" s="5"/>
      <c r="I125" s="5"/>
    </row>
    <row r="126" spans="1:9" ht="15" x14ac:dyDescent="0.25">
      <c r="A126" s="5"/>
      <c r="B126" s="5"/>
      <c r="C126" s="5"/>
      <c r="D126" s="10"/>
      <c r="E126" s="10"/>
      <c r="F126" s="5"/>
      <c r="G126" s="5"/>
      <c r="H126" s="5"/>
      <c r="I126" s="5"/>
    </row>
    <row r="127" spans="1:9" ht="15" x14ac:dyDescent="0.25">
      <c r="A127" s="5"/>
      <c r="B127" s="5"/>
      <c r="C127" s="5"/>
      <c r="D127" s="10"/>
      <c r="E127" s="10"/>
      <c r="F127" s="5"/>
      <c r="G127" s="5"/>
      <c r="H127" s="5"/>
      <c r="I127" s="5"/>
    </row>
    <row r="128" spans="1:9" ht="15" x14ac:dyDescent="0.25">
      <c r="A128" s="5"/>
      <c r="B128" s="5"/>
      <c r="C128" s="5"/>
      <c r="D128" s="10"/>
      <c r="E128" s="10"/>
      <c r="F128" s="5"/>
      <c r="G128" s="5"/>
      <c r="H128" s="5"/>
      <c r="I128" s="5"/>
    </row>
    <row r="129" spans="1:9" ht="15" x14ac:dyDescent="0.25">
      <c r="A129" s="5"/>
      <c r="B129" s="5"/>
      <c r="C129" s="5"/>
      <c r="D129" s="10"/>
      <c r="E129" s="10"/>
      <c r="F129" s="5"/>
      <c r="G129" s="5"/>
      <c r="H129" s="5"/>
      <c r="I129" s="5"/>
    </row>
    <row r="130" spans="1:9" ht="15" x14ac:dyDescent="0.25">
      <c r="A130" s="5"/>
      <c r="B130" s="5"/>
      <c r="C130" s="5"/>
      <c r="D130" s="10"/>
      <c r="E130" s="10"/>
      <c r="F130" s="5"/>
      <c r="G130" s="5"/>
      <c r="H130" s="5"/>
      <c r="I130" s="5"/>
    </row>
    <row r="131" spans="1:9" ht="15" x14ac:dyDescent="0.25">
      <c r="A131" s="5"/>
      <c r="B131" s="5"/>
      <c r="C131" s="5"/>
      <c r="D131" s="10"/>
      <c r="E131" s="10"/>
      <c r="F131" s="5"/>
      <c r="G131" s="5"/>
      <c r="H131" s="5"/>
      <c r="I131" s="5"/>
    </row>
    <row r="132" spans="1:9" ht="15" x14ac:dyDescent="0.25">
      <c r="A132" s="5"/>
      <c r="B132" s="5"/>
      <c r="C132" s="5"/>
      <c r="D132" s="10"/>
      <c r="E132" s="10"/>
      <c r="F132" s="5"/>
      <c r="G132" s="5"/>
      <c r="H132" s="5"/>
      <c r="I132" s="5"/>
    </row>
    <row r="133" spans="1:9" ht="15" x14ac:dyDescent="0.25">
      <c r="A133" s="5"/>
      <c r="B133" s="5"/>
      <c r="C133" s="5"/>
      <c r="D133" s="10"/>
      <c r="E133" s="10"/>
      <c r="F133" s="5"/>
      <c r="G133" s="5"/>
      <c r="H133" s="5"/>
      <c r="I133" s="5"/>
    </row>
    <row r="134" spans="1:9" ht="15" x14ac:dyDescent="0.25">
      <c r="A134" s="5"/>
      <c r="B134" s="5"/>
      <c r="C134" s="5"/>
      <c r="D134" s="10"/>
      <c r="E134" s="10"/>
      <c r="F134" s="5"/>
      <c r="G134" s="5"/>
      <c r="H134" s="5"/>
      <c r="I134" s="5"/>
    </row>
    <row r="135" spans="1:9" ht="15" x14ac:dyDescent="0.25">
      <c r="A135" s="5"/>
      <c r="B135" s="5"/>
      <c r="C135" s="5"/>
      <c r="D135" s="10"/>
      <c r="E135" s="10"/>
      <c r="F135" s="5"/>
      <c r="G135" s="5"/>
      <c r="H135" s="5"/>
      <c r="I135" s="5"/>
    </row>
    <row r="136" spans="1:9" ht="15" x14ac:dyDescent="0.25">
      <c r="A136" s="5"/>
      <c r="B136" s="5"/>
      <c r="C136" s="5"/>
      <c r="D136" s="10"/>
      <c r="E136" s="10"/>
      <c r="F136" s="5"/>
      <c r="G136" s="5"/>
      <c r="H136" s="5"/>
      <c r="I136" s="5"/>
    </row>
    <row r="137" spans="1:9" ht="15" x14ac:dyDescent="0.25">
      <c r="A137" s="5"/>
      <c r="B137" s="5"/>
      <c r="C137" s="5"/>
      <c r="D137" s="10"/>
      <c r="E137" s="10"/>
      <c r="F137" s="5"/>
      <c r="G137" s="5"/>
      <c r="H137" s="5"/>
      <c r="I137" s="5"/>
    </row>
    <row r="138" spans="1:9" ht="15" x14ac:dyDescent="0.25">
      <c r="A138" s="5"/>
      <c r="B138" s="5"/>
      <c r="C138" s="5"/>
      <c r="D138" s="10"/>
      <c r="E138" s="10"/>
      <c r="F138" s="5"/>
      <c r="G138" s="5"/>
      <c r="H138" s="5"/>
      <c r="I138" s="5"/>
    </row>
    <row r="139" spans="1:9" ht="15" x14ac:dyDescent="0.25">
      <c r="A139" s="5"/>
      <c r="B139" s="5"/>
      <c r="C139" s="5"/>
      <c r="D139" s="10"/>
      <c r="E139" s="10"/>
      <c r="F139" s="5"/>
      <c r="G139" s="5"/>
      <c r="H139" s="5"/>
      <c r="I139" s="5"/>
    </row>
    <row r="140" spans="1:9" ht="15" x14ac:dyDescent="0.25">
      <c r="A140" s="5"/>
      <c r="B140" s="5"/>
      <c r="C140" s="5"/>
      <c r="D140" s="10"/>
      <c r="E140" s="10"/>
      <c r="F140" s="5"/>
      <c r="G140" s="5"/>
      <c r="H140" s="5"/>
      <c r="I140" s="5"/>
    </row>
    <row r="141" spans="1:9" ht="15" x14ac:dyDescent="0.25">
      <c r="A141" s="5"/>
      <c r="B141" s="5"/>
      <c r="C141" s="5"/>
      <c r="D141" s="10"/>
      <c r="E141" s="10"/>
      <c r="F141" s="5"/>
      <c r="G141" s="5"/>
      <c r="H141" s="5"/>
      <c r="I141" s="5"/>
    </row>
    <row r="142" spans="1:9" ht="15" x14ac:dyDescent="0.25">
      <c r="A142" s="5"/>
      <c r="B142" s="5"/>
      <c r="C142" s="5"/>
      <c r="D142" s="10"/>
      <c r="E142" s="10"/>
      <c r="F142" s="5"/>
      <c r="G142" s="5"/>
      <c r="H142" s="5"/>
      <c r="I142" s="5"/>
    </row>
    <row r="143" spans="1:9" ht="15" x14ac:dyDescent="0.25">
      <c r="A143" s="5"/>
      <c r="B143" s="5"/>
      <c r="C143" s="5"/>
      <c r="D143" s="10"/>
      <c r="E143" s="10"/>
      <c r="F143" s="5"/>
      <c r="G143" s="5"/>
      <c r="H143" s="5"/>
      <c r="I143" s="5"/>
    </row>
    <row r="144" spans="1:9" ht="15" x14ac:dyDescent="0.25">
      <c r="A144" s="5"/>
      <c r="B144" s="5"/>
      <c r="C144" s="5"/>
      <c r="D144" s="10"/>
      <c r="E144" s="10"/>
      <c r="F144" s="5"/>
      <c r="G144" s="5"/>
      <c r="H144" s="5"/>
      <c r="I144" s="5"/>
    </row>
    <row r="145" spans="1:9" ht="15" x14ac:dyDescent="0.25">
      <c r="A145" s="5"/>
      <c r="B145" s="5"/>
      <c r="C145" s="5"/>
      <c r="D145" s="10"/>
      <c r="E145" s="10"/>
      <c r="F145" s="5"/>
      <c r="G145" s="5"/>
      <c r="H145" s="5"/>
      <c r="I145" s="5"/>
    </row>
    <row r="146" spans="1:9" ht="15" x14ac:dyDescent="0.25">
      <c r="A146" s="5"/>
      <c r="B146" s="5"/>
      <c r="C146" s="5"/>
      <c r="D146" s="10"/>
      <c r="E146" s="10"/>
      <c r="F146" s="5"/>
      <c r="G146" s="5"/>
      <c r="H146" s="5"/>
      <c r="I146" s="5"/>
    </row>
    <row r="147" spans="1:9" ht="15" x14ac:dyDescent="0.25">
      <c r="A147" s="5"/>
      <c r="B147" s="5"/>
      <c r="C147" s="5"/>
      <c r="D147" s="10"/>
      <c r="E147" s="10"/>
      <c r="F147" s="5"/>
      <c r="G147" s="5"/>
      <c r="H147" s="5"/>
      <c r="I147" s="5"/>
    </row>
    <row r="148" spans="1:9" ht="15" x14ac:dyDescent="0.25">
      <c r="A148" s="5"/>
      <c r="B148" s="5"/>
      <c r="C148" s="5"/>
      <c r="D148" s="10"/>
      <c r="E148" s="10"/>
      <c r="F148" s="5"/>
      <c r="G148" s="5"/>
      <c r="H148" s="5"/>
      <c r="I148" s="5"/>
    </row>
    <row r="149" spans="1:9" ht="15" x14ac:dyDescent="0.25">
      <c r="A149" s="5"/>
      <c r="B149" s="5"/>
      <c r="C149" s="5"/>
      <c r="D149" s="10"/>
      <c r="E149" s="10"/>
      <c r="F149" s="5"/>
      <c r="G149" s="5"/>
      <c r="H149" s="5"/>
      <c r="I149" s="5"/>
    </row>
    <row r="150" spans="1:9" ht="15" x14ac:dyDescent="0.25">
      <c r="A150" s="5"/>
      <c r="B150" s="5"/>
      <c r="C150" s="5"/>
      <c r="D150" s="10"/>
      <c r="E150" s="10"/>
      <c r="F150" s="5"/>
      <c r="G150" s="5"/>
      <c r="H150" s="5"/>
      <c r="I150" s="5"/>
    </row>
    <row r="151" spans="1:9" ht="15" x14ac:dyDescent="0.25">
      <c r="A151" s="5"/>
      <c r="B151" s="5"/>
      <c r="C151" s="5"/>
      <c r="D151" s="10"/>
      <c r="E151" s="10"/>
      <c r="F151" s="5"/>
      <c r="G151" s="5"/>
      <c r="H151" s="5"/>
      <c r="I151" s="5"/>
    </row>
    <row r="152" spans="1:9" ht="15" x14ac:dyDescent="0.25">
      <c r="A152" s="5"/>
      <c r="B152" s="5"/>
      <c r="C152" s="5"/>
      <c r="D152" s="10"/>
      <c r="E152" s="10"/>
      <c r="F152" s="5"/>
      <c r="G152" s="5"/>
      <c r="H152" s="5"/>
      <c r="I152" s="5"/>
    </row>
    <row r="153" spans="1:9" ht="15" x14ac:dyDescent="0.25">
      <c r="A153" s="5"/>
      <c r="B153" s="5"/>
      <c r="C153" s="5"/>
      <c r="D153" s="10"/>
      <c r="E153" s="10"/>
      <c r="F153" s="5"/>
      <c r="G153" s="5"/>
      <c r="H153" s="5"/>
      <c r="I153" s="5"/>
    </row>
    <row r="154" spans="1:9" ht="15" x14ac:dyDescent="0.25">
      <c r="A154" s="5"/>
      <c r="B154" s="5"/>
      <c r="C154" s="5"/>
      <c r="D154" s="10"/>
      <c r="E154" s="10"/>
      <c r="F154" s="5"/>
      <c r="G154" s="5"/>
      <c r="H154" s="5"/>
      <c r="I154" s="5"/>
    </row>
    <row r="155" spans="1:9" ht="15" x14ac:dyDescent="0.25">
      <c r="A155" s="5"/>
      <c r="B155" s="5"/>
      <c r="C155" s="5"/>
      <c r="D155" s="10"/>
      <c r="E155" s="10"/>
      <c r="F155" s="5"/>
      <c r="G155" s="5"/>
      <c r="H155" s="5"/>
      <c r="I155" s="5"/>
    </row>
    <row r="156" spans="1:9" ht="15" x14ac:dyDescent="0.25">
      <c r="A156" s="5"/>
      <c r="B156" s="5"/>
      <c r="C156" s="5"/>
      <c r="D156" s="10"/>
      <c r="E156" s="10"/>
      <c r="F156" s="5"/>
      <c r="G156" s="5"/>
      <c r="H156" s="5"/>
      <c r="I156" s="5"/>
    </row>
    <row r="157" spans="1:9" ht="15" x14ac:dyDescent="0.25">
      <c r="A157" s="5"/>
      <c r="B157" s="5"/>
      <c r="C157" s="5"/>
      <c r="D157" s="10"/>
      <c r="E157" s="10"/>
      <c r="F157" s="5"/>
      <c r="G157" s="5"/>
      <c r="H157" s="5"/>
      <c r="I157" s="5"/>
    </row>
    <row r="158" spans="1:9" ht="15" x14ac:dyDescent="0.25">
      <c r="A158" s="5"/>
      <c r="B158" s="5"/>
      <c r="C158" s="5"/>
      <c r="D158" s="10"/>
      <c r="E158" s="10"/>
      <c r="F158" s="5"/>
      <c r="G158" s="5"/>
      <c r="H158" s="5"/>
      <c r="I158" s="5"/>
    </row>
    <row r="159" spans="1:9" ht="15" x14ac:dyDescent="0.25">
      <c r="A159" s="5"/>
      <c r="B159" s="5"/>
      <c r="C159" s="5"/>
      <c r="D159" s="10"/>
      <c r="E159" s="10"/>
      <c r="F159" s="5"/>
      <c r="G159" s="5"/>
      <c r="H159" s="5"/>
      <c r="I159" s="5"/>
    </row>
    <row r="160" spans="1:9" ht="15" x14ac:dyDescent="0.25">
      <c r="A160" s="5"/>
      <c r="B160" s="5"/>
      <c r="C160" s="5"/>
      <c r="D160" s="10"/>
      <c r="E160" s="10"/>
      <c r="F160" s="5"/>
      <c r="G160" s="5"/>
      <c r="H160" s="5"/>
      <c r="I160" s="5"/>
    </row>
    <row r="161" spans="1:9" ht="15" x14ac:dyDescent="0.25">
      <c r="A161" s="5"/>
      <c r="B161" s="5"/>
      <c r="C161" s="5"/>
      <c r="D161" s="10"/>
      <c r="E161" s="10"/>
      <c r="F161" s="5"/>
      <c r="G161" s="5"/>
      <c r="H161" s="5"/>
      <c r="I161" s="5"/>
    </row>
    <row r="162" spans="1:9" ht="15" x14ac:dyDescent="0.25">
      <c r="A162" s="5"/>
      <c r="B162" s="5"/>
      <c r="C162" s="5"/>
      <c r="D162" s="10"/>
      <c r="E162" s="10"/>
      <c r="F162" s="5"/>
      <c r="G162" s="5"/>
      <c r="H162" s="5"/>
      <c r="I162" s="5"/>
    </row>
    <row r="163" spans="1:9" ht="15" x14ac:dyDescent="0.25">
      <c r="A163" s="5"/>
      <c r="B163" s="5"/>
      <c r="C163" s="5"/>
      <c r="D163" s="10"/>
      <c r="E163" s="10"/>
      <c r="F163" s="5"/>
      <c r="G163" s="5"/>
      <c r="H163" s="5"/>
      <c r="I163" s="5"/>
    </row>
    <row r="164" spans="1:9" ht="15" x14ac:dyDescent="0.25">
      <c r="A164" s="5"/>
      <c r="B164" s="5"/>
      <c r="C164" s="5"/>
      <c r="D164" s="10"/>
      <c r="E164" s="10"/>
      <c r="F164" s="5"/>
      <c r="G164" s="5"/>
      <c r="H164" s="5"/>
      <c r="I164" s="5"/>
    </row>
    <row r="165" spans="1:9" ht="15" x14ac:dyDescent="0.25">
      <c r="A165" s="5"/>
      <c r="B165" s="5"/>
      <c r="C165" s="5"/>
      <c r="D165" s="10"/>
      <c r="E165" s="10"/>
      <c r="F165" s="5"/>
      <c r="G165" s="5"/>
      <c r="H165" s="5"/>
      <c r="I165" s="5"/>
    </row>
    <row r="166" spans="1:9" ht="15" x14ac:dyDescent="0.25">
      <c r="A166" s="5"/>
      <c r="B166" s="5"/>
      <c r="C166" s="5"/>
      <c r="D166" s="10"/>
      <c r="E166" s="10"/>
      <c r="F166" s="5"/>
      <c r="G166" s="5"/>
      <c r="H166" s="5"/>
      <c r="I166" s="5"/>
    </row>
    <row r="167" spans="1:9" ht="15" x14ac:dyDescent="0.25">
      <c r="A167" s="5"/>
      <c r="B167" s="5"/>
      <c r="C167" s="5"/>
      <c r="D167" s="10"/>
      <c r="E167" s="10"/>
      <c r="F167" s="5"/>
      <c r="G167" s="5"/>
      <c r="H167" s="5"/>
      <c r="I167" s="5"/>
    </row>
    <row r="168" spans="1:9" ht="15" x14ac:dyDescent="0.25">
      <c r="A168" s="5"/>
      <c r="B168" s="5"/>
      <c r="C168" s="5"/>
      <c r="D168" s="10"/>
      <c r="E168" s="10"/>
      <c r="F168" s="5"/>
      <c r="G168" s="5"/>
      <c r="H168" s="5"/>
      <c r="I168" s="5"/>
    </row>
    <row r="169" spans="1:9" ht="15" x14ac:dyDescent="0.25">
      <c r="A169" s="5"/>
      <c r="B169" s="5"/>
      <c r="C169" s="5"/>
      <c r="D169" s="10"/>
      <c r="E169" s="10"/>
      <c r="F169" s="5"/>
      <c r="G169" s="5"/>
      <c r="H169" s="5"/>
      <c r="I169" s="5"/>
    </row>
    <row r="170" spans="1:9" ht="15" x14ac:dyDescent="0.25">
      <c r="A170" s="5"/>
      <c r="B170" s="5"/>
      <c r="C170" s="5"/>
      <c r="D170" s="10"/>
      <c r="E170" s="10"/>
      <c r="F170" s="5"/>
      <c r="G170" s="5"/>
      <c r="H170" s="5"/>
      <c r="I170" s="5"/>
    </row>
    <row r="171" spans="1:9" ht="15" x14ac:dyDescent="0.25">
      <c r="A171" s="5"/>
      <c r="B171" s="5"/>
      <c r="C171" s="5"/>
      <c r="D171" s="10"/>
      <c r="E171" s="10"/>
      <c r="F171" s="5"/>
      <c r="G171" s="5"/>
      <c r="H171" s="5"/>
      <c r="I171" s="5"/>
    </row>
    <row r="172" spans="1:9" ht="15" x14ac:dyDescent="0.25">
      <c r="A172" s="5"/>
      <c r="B172" s="5"/>
      <c r="C172" s="5"/>
      <c r="D172" s="10"/>
      <c r="E172" s="10"/>
      <c r="F172" s="5"/>
      <c r="G172" s="5"/>
      <c r="H172" s="5"/>
      <c r="I172" s="5"/>
    </row>
    <row r="173" spans="1:9" ht="15" x14ac:dyDescent="0.25">
      <c r="A173" s="5"/>
      <c r="B173" s="5"/>
      <c r="C173" s="5"/>
      <c r="D173" s="10"/>
      <c r="E173" s="10"/>
      <c r="F173" s="5"/>
      <c r="G173" s="5"/>
      <c r="H173" s="5"/>
      <c r="I173" s="5"/>
    </row>
    <row r="174" spans="1:9" ht="15" x14ac:dyDescent="0.25">
      <c r="A174" s="5"/>
      <c r="B174" s="5"/>
      <c r="C174" s="5"/>
      <c r="D174" s="10"/>
      <c r="E174" s="10"/>
      <c r="F174" s="5"/>
      <c r="G174" s="5"/>
      <c r="H174" s="5"/>
      <c r="I174" s="5"/>
    </row>
    <row r="175" spans="1:9" ht="15" x14ac:dyDescent="0.25">
      <c r="A175" s="5"/>
      <c r="B175" s="5"/>
      <c r="C175" s="5"/>
      <c r="D175" s="10"/>
      <c r="E175" s="10"/>
      <c r="F175" s="5"/>
      <c r="G175" s="5"/>
      <c r="H175" s="5"/>
      <c r="I175" s="5"/>
    </row>
    <row r="176" spans="1:9" ht="15" x14ac:dyDescent="0.25">
      <c r="A176" s="5"/>
      <c r="B176" s="5"/>
      <c r="C176" s="5"/>
      <c r="D176" s="10"/>
      <c r="E176" s="10"/>
      <c r="F176" s="5"/>
      <c r="G176" s="5"/>
      <c r="H176" s="5"/>
      <c r="I176" s="5"/>
    </row>
    <row r="177" spans="1:9" ht="15" x14ac:dyDescent="0.25">
      <c r="A177" s="5"/>
      <c r="B177" s="5"/>
      <c r="C177" s="5"/>
      <c r="D177" s="10"/>
      <c r="E177" s="10"/>
      <c r="F177" s="5"/>
      <c r="G177" s="5"/>
      <c r="H177" s="5"/>
      <c r="I177" s="5"/>
    </row>
    <row r="178" spans="1:9" ht="15" x14ac:dyDescent="0.25">
      <c r="A178" s="5"/>
      <c r="B178" s="5"/>
      <c r="C178" s="5"/>
      <c r="D178" s="10"/>
      <c r="E178" s="10"/>
      <c r="F178" s="5"/>
      <c r="G178" s="5"/>
      <c r="H178" s="5"/>
      <c r="I178" s="5"/>
    </row>
    <row r="179" spans="1:9" ht="15" x14ac:dyDescent="0.25">
      <c r="A179" s="5"/>
      <c r="B179" s="5"/>
      <c r="C179" s="5"/>
      <c r="D179" s="10"/>
      <c r="E179" s="10"/>
      <c r="F179" s="5"/>
      <c r="G179" s="5"/>
      <c r="H179" s="5"/>
      <c r="I179" s="5"/>
    </row>
    <row r="180" spans="1:9" ht="15" x14ac:dyDescent="0.25">
      <c r="A180" s="5"/>
      <c r="B180" s="5"/>
      <c r="C180" s="5"/>
      <c r="D180" s="10"/>
      <c r="E180" s="10"/>
      <c r="F180" s="5"/>
      <c r="G180" s="5"/>
      <c r="H180" s="5"/>
      <c r="I180" s="5"/>
    </row>
    <row r="181" spans="1:9" ht="15" x14ac:dyDescent="0.25">
      <c r="A181" s="5"/>
      <c r="B181" s="5"/>
      <c r="C181" s="5"/>
      <c r="D181" s="10"/>
      <c r="E181" s="10"/>
      <c r="F181" s="5"/>
      <c r="G181" s="5"/>
      <c r="H181" s="5"/>
      <c r="I181" s="5"/>
    </row>
    <row r="182" spans="1:9" ht="15" x14ac:dyDescent="0.25">
      <c r="A182" s="5"/>
      <c r="B182" s="5"/>
      <c r="C182" s="5"/>
      <c r="D182" s="10"/>
      <c r="E182" s="10"/>
      <c r="F182" s="5"/>
      <c r="G182" s="5"/>
      <c r="H182" s="5"/>
      <c r="I182" s="5"/>
    </row>
    <row r="183" spans="1:9" ht="15" x14ac:dyDescent="0.25">
      <c r="A183" s="5"/>
      <c r="B183" s="5"/>
      <c r="C183" s="5"/>
      <c r="D183" s="10"/>
      <c r="E183" s="10"/>
      <c r="F183" s="5"/>
      <c r="G183" s="5"/>
      <c r="H183" s="5"/>
      <c r="I183" s="5"/>
    </row>
    <row r="184" spans="1:9" ht="15" x14ac:dyDescent="0.25">
      <c r="A184" s="5"/>
      <c r="B184" s="5"/>
      <c r="C184" s="5"/>
      <c r="D184" s="10"/>
      <c r="E184" s="10"/>
      <c r="F184" s="5"/>
      <c r="G184" s="5"/>
      <c r="H184" s="5"/>
      <c r="I184" s="5"/>
    </row>
    <row r="185" spans="1:9" ht="15" x14ac:dyDescent="0.25">
      <c r="A185" s="5"/>
      <c r="B185" s="5"/>
      <c r="C185" s="5"/>
      <c r="D185" s="10"/>
      <c r="E185" s="10"/>
      <c r="F185" s="5"/>
      <c r="G185" s="5"/>
      <c r="H185" s="5"/>
      <c r="I185" s="5"/>
    </row>
    <row r="186" spans="1:9" ht="15" x14ac:dyDescent="0.25">
      <c r="A186" s="5"/>
      <c r="B186" s="5"/>
      <c r="C186" s="5"/>
      <c r="D186" s="10"/>
      <c r="E186" s="10"/>
      <c r="F186" s="5"/>
      <c r="G186" s="5"/>
      <c r="H186" s="5"/>
      <c r="I186" s="5"/>
    </row>
    <row r="187" spans="1:9" ht="15" x14ac:dyDescent="0.25">
      <c r="A187" s="5"/>
      <c r="B187" s="5"/>
      <c r="C187" s="5"/>
      <c r="D187" s="10"/>
      <c r="E187" s="10"/>
      <c r="F187" s="5"/>
      <c r="G187" s="5"/>
      <c r="H187" s="5"/>
      <c r="I187" s="5"/>
    </row>
    <row r="188" spans="1:9" ht="15" x14ac:dyDescent="0.25">
      <c r="A188" s="5"/>
      <c r="B188" s="5"/>
      <c r="C188" s="5"/>
      <c r="D188" s="10"/>
      <c r="E188" s="10"/>
      <c r="F188" s="5"/>
      <c r="G188" s="5"/>
      <c r="H188" s="5"/>
      <c r="I188" s="5"/>
    </row>
    <row r="189" spans="1:9" ht="15" x14ac:dyDescent="0.25">
      <c r="A189" s="5"/>
      <c r="B189" s="5"/>
      <c r="C189" s="5"/>
      <c r="D189" s="10"/>
      <c r="E189" s="10"/>
      <c r="F189" s="5"/>
      <c r="G189" s="5"/>
      <c r="H189" s="5"/>
      <c r="I189" s="5"/>
    </row>
    <row r="190" spans="1:9" ht="15" x14ac:dyDescent="0.25">
      <c r="A190" s="5"/>
      <c r="B190" s="5"/>
      <c r="C190" s="5"/>
      <c r="D190" s="10"/>
      <c r="E190" s="10"/>
      <c r="F190" s="5"/>
      <c r="G190" s="5"/>
      <c r="H190" s="5"/>
      <c r="I190" s="5"/>
    </row>
    <row r="191" spans="1:9" ht="15" x14ac:dyDescent="0.25">
      <c r="A191" s="5"/>
      <c r="B191" s="5"/>
      <c r="C191" s="5"/>
      <c r="D191" s="10"/>
      <c r="E191" s="10"/>
      <c r="F191" s="5"/>
      <c r="G191" s="5"/>
      <c r="H191" s="5"/>
      <c r="I191" s="5"/>
    </row>
    <row r="192" spans="1:9" ht="15" x14ac:dyDescent="0.25">
      <c r="A192" s="5"/>
      <c r="B192" s="5"/>
      <c r="C192" s="5"/>
      <c r="D192" s="10"/>
      <c r="E192" s="10"/>
      <c r="F192" s="5"/>
      <c r="G192" s="5"/>
      <c r="H192" s="5"/>
      <c r="I192" s="5"/>
    </row>
    <row r="193" spans="1:9" ht="15" x14ac:dyDescent="0.25">
      <c r="A193" s="5"/>
      <c r="B193" s="5"/>
      <c r="C193" s="5"/>
      <c r="D193" s="10"/>
      <c r="E193" s="10"/>
      <c r="F193" s="5"/>
      <c r="G193" s="5"/>
      <c r="H193" s="5"/>
      <c r="I193" s="5"/>
    </row>
    <row r="194" spans="1:9" ht="15" x14ac:dyDescent="0.25">
      <c r="A194" s="5"/>
      <c r="B194" s="5"/>
      <c r="C194" s="5"/>
      <c r="D194" s="10"/>
      <c r="E194" s="10"/>
      <c r="F194" s="5"/>
      <c r="G194" s="5"/>
      <c r="H194" s="5"/>
      <c r="I194" s="5"/>
    </row>
    <row r="195" spans="1:9" ht="15" x14ac:dyDescent="0.25">
      <c r="A195" s="5"/>
      <c r="B195" s="5"/>
      <c r="C195" s="5"/>
      <c r="D195" s="10"/>
      <c r="E195" s="10"/>
      <c r="F195" s="5"/>
      <c r="G195" s="5"/>
      <c r="H195" s="5"/>
      <c r="I195" s="5"/>
    </row>
    <row r="196" spans="1:9" ht="15" x14ac:dyDescent="0.25">
      <c r="A196" s="5"/>
      <c r="B196" s="5"/>
      <c r="C196" s="5"/>
      <c r="D196" s="10"/>
      <c r="E196" s="10"/>
      <c r="F196" s="5"/>
      <c r="G196" s="5"/>
      <c r="H196" s="5"/>
      <c r="I196" s="5"/>
    </row>
    <row r="197" spans="1:9" ht="15" x14ac:dyDescent="0.25">
      <c r="A197" s="5"/>
      <c r="B197" s="5"/>
      <c r="C197" s="5"/>
      <c r="D197" s="10"/>
      <c r="E197" s="10"/>
      <c r="F197" s="5"/>
      <c r="G197" s="5"/>
      <c r="H197" s="5"/>
      <c r="I197" s="5"/>
    </row>
    <row r="198" spans="1:9" ht="15" x14ac:dyDescent="0.25">
      <c r="A198" s="5"/>
      <c r="B198" s="5"/>
      <c r="C198" s="5"/>
      <c r="D198" s="10"/>
      <c r="E198" s="10"/>
      <c r="F198" s="5"/>
      <c r="G198" s="5"/>
      <c r="H198" s="5"/>
      <c r="I198" s="5"/>
    </row>
    <row r="199" spans="1:9" ht="15" x14ac:dyDescent="0.25">
      <c r="A199" s="5"/>
      <c r="B199" s="5"/>
      <c r="C199" s="5"/>
      <c r="D199" s="10"/>
      <c r="E199" s="10"/>
      <c r="F199" s="5"/>
      <c r="G199" s="5"/>
      <c r="H199" s="5"/>
      <c r="I199" s="5"/>
    </row>
    <row r="200" spans="1:9" ht="15" x14ac:dyDescent="0.25">
      <c r="A200" s="5"/>
      <c r="B200" s="5"/>
      <c r="C200" s="5"/>
      <c r="D200" s="10"/>
      <c r="E200" s="10"/>
      <c r="F200" s="5"/>
      <c r="G200" s="5"/>
      <c r="H200" s="5"/>
      <c r="I200" s="5"/>
    </row>
    <row r="201" spans="1:9" ht="15" x14ac:dyDescent="0.25">
      <c r="A201" s="5"/>
      <c r="B201" s="5"/>
      <c r="C201" s="5"/>
      <c r="D201" s="10"/>
      <c r="E201" s="10"/>
      <c r="F201" s="5"/>
      <c r="G201" s="5"/>
      <c r="H201" s="5"/>
      <c r="I201" s="5"/>
    </row>
    <row r="202" spans="1:9" ht="15" x14ac:dyDescent="0.25">
      <c r="A202" s="5"/>
      <c r="B202" s="5"/>
      <c r="C202" s="5"/>
      <c r="D202" s="10"/>
      <c r="E202" s="10"/>
      <c r="F202" s="5"/>
      <c r="G202" s="5"/>
      <c r="H202" s="5"/>
      <c r="I202" s="5"/>
    </row>
    <row r="203" spans="1:9" ht="15" x14ac:dyDescent="0.25">
      <c r="A203" s="5"/>
      <c r="B203" s="5"/>
      <c r="C203" s="5"/>
      <c r="D203" s="10"/>
      <c r="E203" s="10"/>
      <c r="F203" s="5"/>
      <c r="G203" s="5"/>
      <c r="H203" s="5"/>
      <c r="I203" s="5"/>
    </row>
    <row r="204" spans="1:9" ht="15" x14ac:dyDescent="0.25">
      <c r="A204" s="5"/>
      <c r="B204" s="5"/>
      <c r="C204" s="5"/>
      <c r="D204" s="10"/>
      <c r="E204" s="10"/>
      <c r="F204" s="5"/>
      <c r="G204" s="5"/>
      <c r="H204" s="5"/>
      <c r="I204" s="5"/>
    </row>
    <row r="205" spans="1:9" ht="15" x14ac:dyDescent="0.25">
      <c r="A205" s="5"/>
      <c r="B205" s="5"/>
      <c r="C205" s="5"/>
      <c r="D205" s="10"/>
      <c r="E205" s="10"/>
      <c r="F205" s="5"/>
      <c r="G205" s="5"/>
      <c r="H205" s="5"/>
      <c r="I205" s="5"/>
    </row>
    <row r="206" spans="1:9" ht="15" x14ac:dyDescent="0.25">
      <c r="A206" s="5"/>
      <c r="B206" s="5"/>
      <c r="C206" s="5"/>
      <c r="D206" s="10"/>
      <c r="E206" s="10"/>
      <c r="F206" s="5"/>
      <c r="G206" s="5"/>
      <c r="H206" s="5"/>
      <c r="I206" s="5"/>
    </row>
    <row r="207" spans="1:9" ht="15" x14ac:dyDescent="0.25">
      <c r="A207" s="5"/>
      <c r="B207" s="5"/>
      <c r="C207" s="5"/>
      <c r="D207" s="10"/>
      <c r="E207" s="10"/>
      <c r="F207" s="5"/>
      <c r="G207" s="5"/>
      <c r="H207" s="5"/>
      <c r="I207" s="5"/>
    </row>
    <row r="208" spans="1:9" ht="15" x14ac:dyDescent="0.25">
      <c r="A208" s="5"/>
      <c r="B208" s="5"/>
      <c r="C208" s="5"/>
      <c r="D208" s="10"/>
      <c r="E208" s="10"/>
      <c r="F208" s="5"/>
      <c r="G208" s="5"/>
      <c r="H208" s="5"/>
      <c r="I208" s="5"/>
    </row>
    <row r="209" spans="1:9" ht="15" x14ac:dyDescent="0.25">
      <c r="A209" s="5"/>
      <c r="B209" s="5"/>
      <c r="C209" s="5"/>
      <c r="D209" s="10"/>
      <c r="E209" s="10"/>
      <c r="F209" s="5"/>
      <c r="G209" s="5"/>
      <c r="H209" s="5"/>
      <c r="I209" s="5"/>
    </row>
    <row r="210" spans="1:9" ht="15" x14ac:dyDescent="0.25">
      <c r="A210" s="5"/>
      <c r="B210" s="5"/>
      <c r="C210" s="5"/>
      <c r="D210" s="10"/>
      <c r="E210" s="10"/>
      <c r="F210" s="5"/>
      <c r="G210" s="5"/>
      <c r="H210" s="5"/>
      <c r="I210" s="5"/>
    </row>
    <row r="211" spans="1:9" ht="15" x14ac:dyDescent="0.25">
      <c r="A211" s="5"/>
      <c r="B211" s="5"/>
      <c r="C211" s="5"/>
      <c r="D211" s="10"/>
      <c r="E211" s="10"/>
      <c r="F211" s="5"/>
      <c r="G211" s="5"/>
      <c r="H211" s="5"/>
      <c r="I211" s="5"/>
    </row>
    <row r="212" spans="1:9" ht="15" x14ac:dyDescent="0.25">
      <c r="A212" s="5"/>
      <c r="B212" s="5"/>
      <c r="C212" s="5"/>
      <c r="D212" s="10"/>
      <c r="E212" s="10"/>
      <c r="F212" s="5"/>
      <c r="G212" s="5"/>
      <c r="H212" s="5"/>
      <c r="I212" s="5"/>
    </row>
    <row r="213" spans="1:9" ht="15" x14ac:dyDescent="0.25">
      <c r="A213" s="5"/>
      <c r="B213" s="5"/>
      <c r="C213" s="5"/>
      <c r="D213" s="10"/>
      <c r="E213" s="10"/>
      <c r="F213" s="5"/>
      <c r="G213" s="5"/>
      <c r="H213" s="5"/>
      <c r="I213" s="5"/>
    </row>
    <row r="214" spans="1:9" ht="15" x14ac:dyDescent="0.25">
      <c r="A214" s="5"/>
      <c r="B214" s="5"/>
      <c r="C214" s="5"/>
      <c r="D214" s="10"/>
      <c r="E214" s="10"/>
      <c r="F214" s="5"/>
      <c r="G214" s="5"/>
      <c r="H214" s="5"/>
      <c r="I214" s="5"/>
    </row>
    <row r="215" spans="1:9" ht="15" x14ac:dyDescent="0.25">
      <c r="A215" s="5"/>
      <c r="B215" s="5"/>
      <c r="C215" s="5"/>
      <c r="D215" s="10"/>
      <c r="E215" s="10"/>
      <c r="F215" s="5"/>
      <c r="G215" s="5"/>
      <c r="H215" s="5"/>
      <c r="I215" s="5"/>
    </row>
    <row r="216" spans="1:9" ht="15" x14ac:dyDescent="0.25">
      <c r="A216" s="5"/>
      <c r="B216" s="5"/>
      <c r="C216" s="5"/>
      <c r="D216" s="10"/>
      <c r="E216" s="10"/>
      <c r="F216" s="5"/>
      <c r="G216" s="5"/>
      <c r="H216" s="5"/>
      <c r="I216" s="5"/>
    </row>
    <row r="217" spans="1:9" ht="15" x14ac:dyDescent="0.25">
      <c r="A217" s="5"/>
      <c r="B217" s="5"/>
      <c r="C217" s="5"/>
      <c r="D217" s="10"/>
      <c r="E217" s="10"/>
      <c r="F217" s="5"/>
      <c r="G217" s="5"/>
      <c r="H217" s="5"/>
      <c r="I217" s="5"/>
    </row>
    <row r="218" spans="1:9" ht="15" x14ac:dyDescent="0.25">
      <c r="A218" s="5"/>
      <c r="B218" s="5"/>
      <c r="C218" s="5"/>
      <c r="D218" s="10"/>
      <c r="E218" s="10"/>
      <c r="F218" s="5"/>
      <c r="G218" s="5"/>
      <c r="H218" s="5"/>
      <c r="I218" s="5"/>
    </row>
    <row r="219" spans="1:9" ht="15" x14ac:dyDescent="0.25">
      <c r="A219" s="5"/>
      <c r="B219" s="5"/>
      <c r="C219" s="5"/>
      <c r="D219" s="10"/>
      <c r="E219" s="10"/>
      <c r="F219" s="5"/>
      <c r="G219" s="5"/>
      <c r="H219" s="5"/>
      <c r="I219" s="5"/>
    </row>
    <row r="220" spans="1:9" ht="15" x14ac:dyDescent="0.25">
      <c r="A220" s="5"/>
      <c r="B220" s="5"/>
      <c r="C220" s="5"/>
      <c r="D220" s="10"/>
      <c r="E220" s="10"/>
      <c r="F220" s="5"/>
      <c r="G220" s="5"/>
      <c r="H220" s="5"/>
      <c r="I220" s="5"/>
    </row>
    <row r="221" spans="1:9" ht="15" x14ac:dyDescent="0.25">
      <c r="A221" s="5"/>
      <c r="B221" s="5"/>
      <c r="C221" s="5"/>
      <c r="D221" s="10"/>
      <c r="E221" s="10"/>
      <c r="F221" s="5"/>
      <c r="G221" s="5"/>
      <c r="H221" s="5"/>
      <c r="I221" s="5"/>
    </row>
    <row r="222" spans="1:9" ht="15" x14ac:dyDescent="0.25">
      <c r="A222" s="5"/>
      <c r="B222" s="5"/>
      <c r="C222" s="5"/>
      <c r="D222" s="10"/>
      <c r="E222" s="10"/>
      <c r="F222" s="5"/>
      <c r="G222" s="5"/>
      <c r="H222" s="5"/>
      <c r="I222" s="5"/>
    </row>
    <row r="223" spans="1:9" ht="15" x14ac:dyDescent="0.25">
      <c r="A223" s="5"/>
      <c r="B223" s="5"/>
      <c r="C223" s="5"/>
      <c r="D223" s="10"/>
      <c r="E223" s="10"/>
      <c r="F223" s="5"/>
      <c r="G223" s="5"/>
      <c r="H223" s="5"/>
      <c r="I223" s="5"/>
    </row>
    <row r="224" spans="1:9" ht="15" x14ac:dyDescent="0.25">
      <c r="A224" s="5"/>
      <c r="B224" s="5"/>
      <c r="C224" s="5"/>
      <c r="D224" s="10"/>
      <c r="E224" s="10"/>
      <c r="F224" s="5"/>
      <c r="G224" s="5"/>
      <c r="H224" s="5"/>
      <c r="I224" s="5"/>
    </row>
    <row r="225" spans="1:9" ht="15" x14ac:dyDescent="0.25">
      <c r="A225" s="5"/>
      <c r="B225" s="5"/>
      <c r="C225" s="5"/>
      <c r="D225" s="10"/>
      <c r="E225" s="10"/>
      <c r="F225" s="5"/>
      <c r="G225" s="5"/>
      <c r="H225" s="5"/>
      <c r="I225" s="5"/>
    </row>
    <row r="226" spans="1:9" ht="15" x14ac:dyDescent="0.25">
      <c r="A226" s="5"/>
      <c r="B226" s="5"/>
      <c r="C226" s="5"/>
      <c r="D226" s="10"/>
      <c r="E226" s="10"/>
      <c r="F226" s="5"/>
      <c r="G226" s="5"/>
      <c r="H226" s="5"/>
      <c r="I226" s="5"/>
    </row>
    <row r="227" spans="1:9" ht="15" x14ac:dyDescent="0.25">
      <c r="A227" s="5"/>
      <c r="B227" s="5"/>
      <c r="C227" s="5"/>
      <c r="D227" s="10"/>
      <c r="E227" s="10"/>
      <c r="F227" s="5"/>
      <c r="G227" s="5"/>
      <c r="H227" s="5"/>
      <c r="I227" s="5"/>
    </row>
    <row r="228" spans="1:9" ht="15" x14ac:dyDescent="0.25">
      <c r="A228" s="5"/>
      <c r="B228" s="5"/>
      <c r="C228" s="5"/>
      <c r="D228" s="10"/>
      <c r="E228" s="10"/>
      <c r="F228" s="5"/>
      <c r="G228" s="5"/>
      <c r="H228" s="5"/>
      <c r="I228" s="5"/>
    </row>
    <row r="229" spans="1:9" ht="15" x14ac:dyDescent="0.25">
      <c r="A229" s="5"/>
      <c r="B229" s="5"/>
      <c r="C229" s="5"/>
      <c r="D229" s="10"/>
      <c r="E229" s="10"/>
      <c r="F229" s="5"/>
      <c r="G229" s="5"/>
      <c r="H229" s="5"/>
      <c r="I229" s="5"/>
    </row>
    <row r="230" spans="1:9" ht="15" x14ac:dyDescent="0.25">
      <c r="A230" s="5"/>
      <c r="B230" s="5"/>
      <c r="C230" s="5"/>
      <c r="D230" s="10"/>
      <c r="E230" s="10"/>
      <c r="F230" s="5"/>
      <c r="G230" s="5"/>
      <c r="H230" s="5"/>
      <c r="I230" s="5"/>
    </row>
    <row r="231" spans="1:9" ht="15" x14ac:dyDescent="0.25">
      <c r="A231" s="5"/>
      <c r="B231" s="5"/>
      <c r="C231" s="5"/>
      <c r="D231" s="10"/>
      <c r="E231" s="10"/>
      <c r="F231" s="5"/>
      <c r="G231" s="5"/>
      <c r="H231" s="5"/>
      <c r="I231" s="5"/>
    </row>
    <row r="232" spans="1:9" ht="15" x14ac:dyDescent="0.25">
      <c r="A232" s="5"/>
      <c r="B232" s="5"/>
      <c r="C232" s="5"/>
      <c r="D232" s="10"/>
      <c r="E232" s="10"/>
      <c r="F232" s="5"/>
      <c r="G232" s="5"/>
      <c r="H232" s="5"/>
      <c r="I232" s="5"/>
    </row>
    <row r="233" spans="1:9" ht="15" x14ac:dyDescent="0.25">
      <c r="A233" s="5"/>
      <c r="B233" s="5"/>
      <c r="C233" s="5"/>
      <c r="D233" s="10"/>
      <c r="E233" s="10"/>
      <c r="F233" s="5"/>
      <c r="G233" s="5"/>
      <c r="H233" s="5"/>
      <c r="I233" s="5"/>
    </row>
    <row r="234" spans="1:9" ht="15" x14ac:dyDescent="0.25">
      <c r="A234" s="5"/>
      <c r="B234" s="5"/>
      <c r="C234" s="5"/>
      <c r="D234" s="10"/>
      <c r="E234" s="10"/>
      <c r="F234" s="5"/>
      <c r="G234" s="5"/>
      <c r="H234" s="5"/>
      <c r="I234" s="5"/>
    </row>
    <row r="235" spans="1:9" ht="15" x14ac:dyDescent="0.25">
      <c r="A235" s="5"/>
      <c r="B235" s="5"/>
      <c r="C235" s="5"/>
      <c r="D235" s="10"/>
      <c r="E235" s="10"/>
      <c r="F235" s="5"/>
      <c r="G235" s="5"/>
      <c r="H235" s="5"/>
      <c r="I235" s="5"/>
    </row>
    <row r="236" spans="1:9" ht="15" x14ac:dyDescent="0.25">
      <c r="A236" s="5"/>
      <c r="B236" s="5"/>
      <c r="C236" s="5"/>
      <c r="D236" s="10"/>
      <c r="E236" s="10"/>
      <c r="F236" s="5"/>
      <c r="G236" s="5"/>
      <c r="H236" s="5"/>
      <c r="I236" s="5"/>
    </row>
    <row r="237" spans="1:9" ht="15" x14ac:dyDescent="0.25">
      <c r="A237" s="5"/>
      <c r="B237" s="5"/>
      <c r="C237" s="5"/>
      <c r="D237" s="10"/>
      <c r="E237" s="10"/>
      <c r="F237" s="5"/>
      <c r="G237" s="5"/>
      <c r="H237" s="5"/>
      <c r="I237" s="5"/>
    </row>
    <row r="238" spans="1:9" ht="15" x14ac:dyDescent="0.25">
      <c r="A238" s="5"/>
      <c r="B238" s="5"/>
      <c r="C238" s="5"/>
      <c r="D238" s="10"/>
      <c r="E238" s="10"/>
      <c r="F238" s="5"/>
      <c r="G238" s="5"/>
      <c r="H238" s="5"/>
      <c r="I238" s="5"/>
    </row>
    <row r="239" spans="1:9" ht="15" x14ac:dyDescent="0.25">
      <c r="A239" s="5"/>
      <c r="B239" s="5"/>
      <c r="C239" s="5"/>
      <c r="D239" s="10"/>
      <c r="E239" s="10"/>
      <c r="F239" s="5"/>
      <c r="G239" s="5"/>
      <c r="H239" s="5"/>
      <c r="I239" s="5"/>
    </row>
    <row r="240" spans="1:9" ht="15" x14ac:dyDescent="0.25">
      <c r="A240" s="5"/>
      <c r="B240" s="5"/>
      <c r="C240" s="5"/>
      <c r="D240" s="10"/>
      <c r="E240" s="10"/>
      <c r="F240" s="5"/>
      <c r="G240" s="5"/>
      <c r="H240" s="5"/>
      <c r="I240" s="5"/>
    </row>
    <row r="241" spans="1:9" ht="15" x14ac:dyDescent="0.25">
      <c r="A241" s="5"/>
      <c r="B241" s="5"/>
      <c r="C241" s="5"/>
      <c r="D241" s="10"/>
      <c r="E241" s="10"/>
      <c r="F241" s="5"/>
      <c r="G241" s="5"/>
      <c r="H241" s="5"/>
      <c r="I241" s="5"/>
    </row>
    <row r="242" spans="1:9" ht="15" x14ac:dyDescent="0.25">
      <c r="A242" s="5"/>
      <c r="B242" s="5"/>
      <c r="C242" s="5"/>
      <c r="D242" s="10"/>
      <c r="E242" s="10"/>
      <c r="F242" s="5"/>
      <c r="G242" s="5"/>
      <c r="H242" s="5"/>
      <c r="I242" s="5"/>
    </row>
    <row r="243" spans="1:9" ht="15" x14ac:dyDescent="0.25">
      <c r="A243" s="5"/>
      <c r="B243" s="5"/>
      <c r="C243" s="5"/>
      <c r="D243" s="10"/>
      <c r="E243" s="10"/>
      <c r="F243" s="5"/>
      <c r="G243" s="5"/>
      <c r="H243" s="5"/>
      <c r="I243" s="5"/>
    </row>
    <row r="244" spans="1:9" ht="15" x14ac:dyDescent="0.25">
      <c r="A244" s="5"/>
      <c r="B244" s="5"/>
      <c r="C244" s="5"/>
      <c r="D244" s="10"/>
      <c r="E244" s="10"/>
      <c r="F244" s="5"/>
      <c r="G244" s="5"/>
      <c r="H244" s="5"/>
      <c r="I244" s="5"/>
    </row>
    <row r="245" spans="1:9" ht="15" x14ac:dyDescent="0.25">
      <c r="A245" s="5"/>
      <c r="B245" s="5"/>
      <c r="C245" s="5"/>
      <c r="D245" s="10"/>
      <c r="E245" s="10"/>
      <c r="F245" s="5"/>
      <c r="G245" s="5"/>
      <c r="H245" s="5"/>
      <c r="I245" s="5"/>
    </row>
    <row r="246" spans="1:9" ht="15" x14ac:dyDescent="0.25">
      <c r="A246" s="5"/>
      <c r="B246" s="5"/>
      <c r="C246" s="5"/>
      <c r="D246" s="10"/>
      <c r="E246" s="10"/>
      <c r="F246" s="5"/>
      <c r="G246" s="5"/>
      <c r="H246" s="5"/>
      <c r="I246" s="5"/>
    </row>
    <row r="247" spans="1:9" ht="15" x14ac:dyDescent="0.25">
      <c r="A247" s="5"/>
      <c r="B247" s="5"/>
      <c r="C247" s="5"/>
      <c r="D247" s="10"/>
      <c r="E247" s="10"/>
      <c r="F247" s="5"/>
      <c r="G247" s="5"/>
      <c r="H247" s="5"/>
      <c r="I247" s="5"/>
    </row>
    <row r="248" spans="1:9" ht="15" x14ac:dyDescent="0.25">
      <c r="A248" s="5"/>
      <c r="B248" s="5"/>
      <c r="C248" s="5"/>
      <c r="D248" s="10"/>
      <c r="E248" s="10"/>
      <c r="F248" s="5"/>
      <c r="G248" s="5"/>
      <c r="H248" s="5"/>
      <c r="I248" s="5"/>
    </row>
    <row r="249" spans="1:9" ht="15" x14ac:dyDescent="0.25">
      <c r="A249" s="5"/>
      <c r="B249" s="5"/>
      <c r="C249" s="5"/>
      <c r="D249" s="10"/>
      <c r="E249" s="10"/>
      <c r="F249" s="5"/>
      <c r="G249" s="5"/>
      <c r="H249" s="5"/>
      <c r="I249" s="5"/>
    </row>
    <row r="250" spans="1:9" ht="15" x14ac:dyDescent="0.25">
      <c r="A250" s="5"/>
      <c r="B250" s="5"/>
      <c r="C250" s="5"/>
      <c r="D250" s="10"/>
      <c r="E250" s="10"/>
      <c r="F250" s="5"/>
      <c r="G250" s="5"/>
      <c r="H250" s="5"/>
      <c r="I250" s="5"/>
    </row>
    <row r="251" spans="1:9" ht="15" x14ac:dyDescent="0.25">
      <c r="A251" s="5"/>
      <c r="B251" s="5"/>
      <c r="C251" s="5"/>
      <c r="D251" s="10"/>
      <c r="E251" s="10"/>
      <c r="F251" s="5"/>
      <c r="G251" s="5"/>
      <c r="H251" s="5"/>
      <c r="I251" s="5"/>
    </row>
    <row r="252" spans="1:9" ht="15" x14ac:dyDescent="0.25">
      <c r="A252" s="5"/>
      <c r="B252" s="5"/>
      <c r="C252" s="5"/>
      <c r="D252" s="10"/>
      <c r="E252" s="10"/>
      <c r="F252" s="5"/>
      <c r="G252" s="5"/>
      <c r="H252" s="5"/>
      <c r="I252" s="5"/>
    </row>
    <row r="253" spans="1:9" ht="15" x14ac:dyDescent="0.25">
      <c r="A253" s="5"/>
      <c r="B253" s="5"/>
      <c r="C253" s="5"/>
      <c r="D253" s="10"/>
      <c r="E253" s="10"/>
      <c r="F253" s="5"/>
      <c r="G253" s="5"/>
      <c r="H253" s="5"/>
      <c r="I253" s="5"/>
    </row>
    <row r="254" spans="1:9" ht="15" x14ac:dyDescent="0.25">
      <c r="A254" s="5"/>
      <c r="B254" s="5"/>
      <c r="C254" s="5"/>
      <c r="D254" s="10"/>
      <c r="E254" s="10"/>
      <c r="F254" s="5"/>
      <c r="G254" s="5"/>
      <c r="H254" s="5"/>
      <c r="I254" s="5"/>
    </row>
    <row r="255" spans="1:9" ht="15" x14ac:dyDescent="0.25">
      <c r="A255" s="5"/>
      <c r="B255" s="5"/>
      <c r="C255" s="5"/>
      <c r="D255" s="10"/>
      <c r="E255" s="10"/>
      <c r="F255" s="5"/>
      <c r="G255" s="5"/>
      <c r="H255" s="5"/>
      <c r="I255" s="5"/>
    </row>
    <row r="256" spans="1:9" ht="15" x14ac:dyDescent="0.25">
      <c r="A256" s="5"/>
      <c r="B256" s="5"/>
      <c r="C256" s="5"/>
      <c r="D256" s="10"/>
      <c r="E256" s="10"/>
      <c r="F256" s="5"/>
      <c r="G256" s="5"/>
      <c r="H256" s="5"/>
      <c r="I256" s="5"/>
    </row>
    <row r="257" spans="1:9" ht="15" x14ac:dyDescent="0.25">
      <c r="A257" s="5"/>
      <c r="B257" s="5"/>
      <c r="C257" s="5"/>
      <c r="D257" s="10"/>
      <c r="E257" s="10"/>
      <c r="F257" s="5"/>
      <c r="G257" s="5"/>
      <c r="H257" s="5"/>
      <c r="I257" s="5"/>
    </row>
    <row r="258" spans="1:9" ht="15" x14ac:dyDescent="0.25">
      <c r="A258" s="5"/>
      <c r="B258" s="5"/>
      <c r="C258" s="5"/>
      <c r="D258" s="10"/>
      <c r="E258" s="10"/>
      <c r="F258" s="5"/>
      <c r="G258" s="5"/>
      <c r="H258" s="5"/>
      <c r="I258" s="5"/>
    </row>
    <row r="259" spans="1:9" ht="15" x14ac:dyDescent="0.25">
      <c r="A259" s="5"/>
      <c r="B259" s="5"/>
      <c r="C259" s="5"/>
      <c r="D259" s="10"/>
      <c r="E259" s="10"/>
      <c r="F259" s="5"/>
      <c r="G259" s="5"/>
      <c r="H259" s="5"/>
      <c r="I259" s="5"/>
    </row>
    <row r="260" spans="1:9" ht="15" x14ac:dyDescent="0.25">
      <c r="A260" s="5"/>
      <c r="B260" s="5"/>
      <c r="C260" s="5"/>
      <c r="D260" s="10"/>
      <c r="E260" s="10"/>
      <c r="F260" s="5"/>
      <c r="G260" s="5"/>
      <c r="H260" s="5"/>
      <c r="I260" s="5"/>
    </row>
    <row r="261" spans="1:9" ht="15" x14ac:dyDescent="0.25">
      <c r="A261" s="5"/>
      <c r="B261" s="5"/>
      <c r="C261" s="5"/>
      <c r="D261" s="10"/>
      <c r="E261" s="10"/>
      <c r="F261" s="5"/>
      <c r="G261" s="5"/>
      <c r="H261" s="5"/>
      <c r="I261" s="5"/>
    </row>
    <row r="262" spans="1:9" ht="15" x14ac:dyDescent="0.25">
      <c r="A262" s="5"/>
      <c r="B262" s="5"/>
      <c r="C262" s="5"/>
      <c r="D262" s="10"/>
      <c r="E262" s="10"/>
      <c r="F262" s="5"/>
      <c r="G262" s="5"/>
      <c r="H262" s="5"/>
      <c r="I262" s="5"/>
    </row>
    <row r="263" spans="1:9" ht="15" x14ac:dyDescent="0.25">
      <c r="A263" s="5"/>
      <c r="B263" s="5"/>
      <c r="C263" s="5"/>
      <c r="D263" s="10"/>
      <c r="E263" s="10"/>
      <c r="F263" s="5"/>
      <c r="G263" s="5"/>
      <c r="H263" s="5"/>
      <c r="I263" s="5"/>
    </row>
    <row r="264" spans="1:9" ht="15" x14ac:dyDescent="0.25">
      <c r="A264" s="5"/>
      <c r="B264" s="5"/>
      <c r="C264" s="5"/>
      <c r="D264" s="10"/>
      <c r="E264" s="10"/>
      <c r="F264" s="5"/>
      <c r="G264" s="5"/>
      <c r="H264" s="5"/>
      <c r="I264" s="5"/>
    </row>
    <row r="265" spans="1:9" ht="15" x14ac:dyDescent="0.25">
      <c r="A265" s="5"/>
      <c r="B265" s="5"/>
      <c r="C265" s="5"/>
      <c r="D265" s="10"/>
      <c r="E265" s="10"/>
      <c r="F265" s="5"/>
      <c r="G265" s="5"/>
      <c r="H265" s="5"/>
      <c r="I265" s="5"/>
    </row>
    <row r="266" spans="1:9" ht="15" x14ac:dyDescent="0.25">
      <c r="A266" s="5"/>
      <c r="B266" s="5"/>
      <c r="C266" s="5"/>
      <c r="D266" s="10"/>
      <c r="E266" s="10"/>
      <c r="F266" s="5"/>
      <c r="G266" s="5"/>
      <c r="H266" s="5"/>
      <c r="I266" s="5"/>
    </row>
    <row r="267" spans="1:9" ht="15" x14ac:dyDescent="0.25">
      <c r="A267" s="5"/>
      <c r="B267" s="5"/>
      <c r="C267" s="5"/>
      <c r="D267" s="10"/>
      <c r="E267" s="10"/>
      <c r="F267" s="5"/>
      <c r="G267" s="5"/>
      <c r="H267" s="5"/>
      <c r="I267" s="5"/>
    </row>
    <row r="268" spans="1:9" ht="15" x14ac:dyDescent="0.25">
      <c r="A268" s="5"/>
      <c r="B268" s="5"/>
      <c r="C268" s="5"/>
      <c r="D268" s="10"/>
      <c r="E268" s="10"/>
      <c r="F268" s="5"/>
      <c r="G268" s="5"/>
      <c r="H268" s="5"/>
      <c r="I268" s="5"/>
    </row>
    <row r="269" spans="1:9" ht="15" x14ac:dyDescent="0.25">
      <c r="A269" s="5"/>
      <c r="B269" s="5"/>
      <c r="C269" s="5"/>
      <c r="D269" s="10"/>
      <c r="E269" s="10"/>
      <c r="F269" s="5"/>
      <c r="G269" s="5"/>
      <c r="H269" s="5"/>
      <c r="I269" s="5"/>
    </row>
    <row r="270" spans="1:9" ht="15" x14ac:dyDescent="0.25">
      <c r="A270" s="5"/>
      <c r="B270" s="5"/>
      <c r="C270" s="5"/>
      <c r="D270" s="10"/>
      <c r="E270" s="10"/>
      <c r="F270" s="5"/>
      <c r="G270" s="5"/>
      <c r="H270" s="5"/>
      <c r="I270" s="5"/>
    </row>
    <row r="271" spans="1:9" ht="15" x14ac:dyDescent="0.25">
      <c r="A271" s="5"/>
      <c r="B271" s="5"/>
      <c r="C271" s="5"/>
      <c r="D271" s="10"/>
      <c r="E271" s="10"/>
      <c r="F271" s="5"/>
      <c r="G271" s="5"/>
      <c r="H271" s="5"/>
      <c r="I271" s="5"/>
    </row>
    <row r="272" spans="1:9" ht="15" x14ac:dyDescent="0.25">
      <c r="A272" s="5"/>
      <c r="B272" s="5"/>
      <c r="C272" s="5"/>
      <c r="D272" s="10"/>
      <c r="E272" s="10"/>
      <c r="F272" s="5"/>
      <c r="G272" s="5"/>
      <c r="H272" s="5"/>
      <c r="I272" s="5"/>
    </row>
    <row r="273" spans="1:9" ht="15" x14ac:dyDescent="0.25">
      <c r="A273" s="5"/>
      <c r="B273" s="5"/>
      <c r="C273" s="5"/>
      <c r="D273" s="10"/>
      <c r="E273" s="10"/>
      <c r="F273" s="5"/>
      <c r="G273" s="5"/>
      <c r="H273" s="5"/>
      <c r="I273" s="5"/>
    </row>
    <row r="274" spans="1:9" ht="15" x14ac:dyDescent="0.25">
      <c r="A274" s="5"/>
      <c r="B274" s="5"/>
      <c r="C274" s="5"/>
      <c r="D274" s="10"/>
      <c r="E274" s="10"/>
      <c r="F274" s="5"/>
      <c r="G274" s="5"/>
      <c r="H274" s="5"/>
      <c r="I274" s="5"/>
    </row>
    <row r="275" spans="1:9" ht="15" x14ac:dyDescent="0.25">
      <c r="A275" s="5"/>
      <c r="B275" s="5"/>
      <c r="C275" s="5"/>
      <c r="D275" s="10"/>
      <c r="E275" s="10"/>
      <c r="F275" s="5"/>
      <c r="G275" s="5"/>
      <c r="H275" s="5"/>
      <c r="I275" s="5"/>
    </row>
    <row r="276" spans="1:9" ht="15" x14ac:dyDescent="0.25">
      <c r="A276" s="5"/>
      <c r="B276" s="5"/>
      <c r="C276" s="5"/>
      <c r="D276" s="10"/>
      <c r="E276" s="10"/>
      <c r="F276" s="5"/>
      <c r="G276" s="5"/>
      <c r="H276" s="5"/>
      <c r="I276" s="5"/>
    </row>
    <row r="277" spans="1:9" ht="15" x14ac:dyDescent="0.25">
      <c r="A277" s="5"/>
      <c r="B277" s="5"/>
      <c r="C277" s="5"/>
      <c r="D277" s="10"/>
      <c r="E277" s="10"/>
      <c r="F277" s="5"/>
      <c r="G277" s="5"/>
      <c r="H277" s="5"/>
      <c r="I277" s="5"/>
    </row>
    <row r="278" spans="1:9" ht="15" x14ac:dyDescent="0.25">
      <c r="A278" s="5"/>
      <c r="B278" s="5"/>
      <c r="C278" s="5"/>
      <c r="D278" s="10"/>
      <c r="E278" s="10"/>
      <c r="F278" s="5"/>
      <c r="G278" s="5"/>
      <c r="H278" s="5"/>
      <c r="I278" s="5"/>
    </row>
    <row r="279" spans="1:9" ht="15" x14ac:dyDescent="0.25">
      <c r="A279" s="5"/>
      <c r="B279" s="5"/>
      <c r="C279" s="5"/>
      <c r="D279" s="10"/>
      <c r="E279" s="10"/>
      <c r="F279" s="5"/>
      <c r="G279" s="5"/>
      <c r="H279" s="5"/>
      <c r="I279" s="5"/>
    </row>
    <row r="280" spans="1:9" ht="15" x14ac:dyDescent="0.25">
      <c r="A280" s="5"/>
      <c r="B280" s="5"/>
      <c r="C280" s="5"/>
      <c r="D280" s="10"/>
      <c r="E280" s="10"/>
      <c r="F280" s="5"/>
      <c r="G280" s="5"/>
      <c r="H280" s="5"/>
      <c r="I280" s="5"/>
    </row>
    <row r="281" spans="1:9" ht="15" x14ac:dyDescent="0.25">
      <c r="A281" s="5"/>
      <c r="B281" s="5"/>
      <c r="C281" s="5"/>
      <c r="D281" s="10"/>
      <c r="E281" s="10"/>
      <c r="F281" s="5"/>
      <c r="G281" s="5"/>
      <c r="H281" s="5"/>
      <c r="I281" s="5"/>
    </row>
    <row r="282" spans="1:9" ht="15" x14ac:dyDescent="0.25">
      <c r="B282" s="5"/>
      <c r="C282" s="5"/>
      <c r="D282" s="10"/>
      <c r="E282" s="10"/>
      <c r="F282" s="5"/>
      <c r="G282" s="5"/>
      <c r="H282" s="5"/>
      <c r="I282" s="5"/>
    </row>
    <row r="283" spans="1:9" ht="15" x14ac:dyDescent="0.25">
      <c r="B283" s="5"/>
      <c r="C283" s="5"/>
      <c r="D283" s="10"/>
      <c r="E283" s="10"/>
      <c r="F283" s="5"/>
      <c r="G283" s="5"/>
      <c r="H283" s="5"/>
      <c r="I283" s="5"/>
    </row>
    <row r="284" spans="1:9" ht="15" x14ac:dyDescent="0.25">
      <c r="B284" s="5"/>
      <c r="C284" s="5"/>
      <c r="D284" s="10"/>
      <c r="E284" s="10"/>
      <c r="F284" s="5"/>
      <c r="G284" s="5"/>
      <c r="H284" s="5"/>
      <c r="I284" s="5"/>
    </row>
    <row r="285" spans="1:9" ht="15" x14ac:dyDescent="0.25">
      <c r="B285" s="5"/>
      <c r="C285" s="5"/>
      <c r="D285" s="10"/>
      <c r="E285" s="10"/>
      <c r="F285" s="5"/>
      <c r="G285" s="5"/>
      <c r="H285" s="5"/>
      <c r="I285" s="5"/>
    </row>
    <row r="286" spans="1:9" ht="15" x14ac:dyDescent="0.25">
      <c r="B286" s="5"/>
      <c r="C286" s="5"/>
      <c r="D286" s="10"/>
      <c r="E286" s="10"/>
      <c r="F286" s="5"/>
      <c r="G286" s="5"/>
      <c r="H286" s="5"/>
      <c r="I286" s="5"/>
    </row>
    <row r="287" spans="1:9" ht="15" x14ac:dyDescent="0.25">
      <c r="B287" s="5"/>
      <c r="C287" s="5"/>
      <c r="D287" s="10"/>
      <c r="E287" s="10"/>
      <c r="F287" s="5"/>
      <c r="G287" s="5"/>
      <c r="H287" s="5"/>
      <c r="I287" s="5"/>
    </row>
    <row r="288" spans="1:9" ht="15" x14ac:dyDescent="0.25">
      <c r="B288" s="5"/>
      <c r="C288" s="5"/>
      <c r="D288" s="10"/>
      <c r="E288" s="10"/>
      <c r="F288" s="5"/>
      <c r="G288" s="5"/>
      <c r="H288" s="5"/>
      <c r="I288" s="5"/>
    </row>
    <row r="289" spans="2:9" ht="15" x14ac:dyDescent="0.25">
      <c r="B289" s="5"/>
      <c r="C289" s="5"/>
      <c r="D289" s="10"/>
      <c r="E289" s="10"/>
      <c r="F289" s="5"/>
      <c r="G289" s="5"/>
      <c r="H289" s="5"/>
      <c r="I289" s="5"/>
    </row>
    <row r="290" spans="2:9" ht="15" x14ac:dyDescent="0.25">
      <c r="B290" s="5"/>
      <c r="C290" s="5"/>
      <c r="D290" s="10"/>
      <c r="E290" s="10"/>
      <c r="F290" s="5"/>
      <c r="G290" s="5"/>
      <c r="H290" s="5"/>
      <c r="I290" s="5"/>
    </row>
    <row r="291" spans="2:9" ht="15" x14ac:dyDescent="0.25">
      <c r="B291" s="5"/>
      <c r="C291" s="5"/>
      <c r="D291" s="10"/>
      <c r="E291" s="10"/>
      <c r="F291" s="5"/>
      <c r="G291" s="5"/>
      <c r="H291" s="5"/>
      <c r="I291" s="5"/>
    </row>
    <row r="292" spans="2:9" ht="15" x14ac:dyDescent="0.25">
      <c r="B292" s="5"/>
      <c r="C292" s="5"/>
      <c r="D292" s="10"/>
      <c r="E292" s="10"/>
      <c r="F292" s="5"/>
      <c r="G292" s="5"/>
      <c r="H292" s="5"/>
      <c r="I292" s="5"/>
    </row>
    <row r="293" spans="2:9" ht="15" x14ac:dyDescent="0.25">
      <c r="B293" s="5"/>
      <c r="C293" s="5"/>
      <c r="D293" s="10"/>
      <c r="E293" s="10"/>
      <c r="F293" s="5"/>
      <c r="G293" s="5"/>
      <c r="H293" s="5"/>
      <c r="I293" s="5"/>
    </row>
    <row r="294" spans="2:9" ht="15" x14ac:dyDescent="0.25">
      <c r="B294" s="5"/>
      <c r="C294" s="5"/>
      <c r="D294" s="10"/>
      <c r="E294" s="10"/>
      <c r="F294" s="5"/>
      <c r="G294" s="5"/>
      <c r="H294" s="5"/>
      <c r="I294" s="5"/>
    </row>
    <row r="295" spans="2:9" ht="15" x14ac:dyDescent="0.25">
      <c r="B295" s="5"/>
      <c r="C295" s="5"/>
      <c r="D295" s="10"/>
      <c r="E295" s="10"/>
      <c r="F295" s="5"/>
      <c r="G295" s="5"/>
      <c r="H295" s="5"/>
      <c r="I295" s="5"/>
    </row>
    <row r="296" spans="2:9" ht="15" x14ac:dyDescent="0.25">
      <c r="B296" s="5"/>
      <c r="C296" s="5"/>
      <c r="D296" s="10"/>
      <c r="E296" s="10"/>
      <c r="F296" s="5"/>
      <c r="G296" s="5"/>
      <c r="H296" s="5"/>
      <c r="I296" s="5"/>
    </row>
    <row r="297" spans="2:9" ht="15" x14ac:dyDescent="0.25">
      <c r="B297" s="5"/>
      <c r="C297" s="5"/>
      <c r="D297" s="10"/>
      <c r="E297" s="10"/>
      <c r="F297" s="5"/>
      <c r="G297" s="5"/>
      <c r="H297" s="5"/>
      <c r="I297" s="5"/>
    </row>
    <row r="298" spans="2:9" ht="15" x14ac:dyDescent="0.25">
      <c r="B298" s="5"/>
      <c r="C298" s="5"/>
      <c r="D298" s="10"/>
      <c r="E298" s="10"/>
      <c r="F298" s="5"/>
      <c r="G298" s="5"/>
      <c r="H298" s="5"/>
      <c r="I298" s="5"/>
    </row>
    <row r="299" spans="2:9" ht="15" x14ac:dyDescent="0.25">
      <c r="B299" s="5"/>
      <c r="C299" s="5"/>
      <c r="D299" s="10"/>
      <c r="E299" s="10"/>
      <c r="F299" s="5"/>
      <c r="G299" s="5"/>
      <c r="H299" s="5"/>
      <c r="I299" s="5"/>
    </row>
    <row r="300" spans="2:9" ht="15" x14ac:dyDescent="0.25">
      <c r="B300" s="5"/>
      <c r="C300" s="5"/>
      <c r="D300" s="10"/>
      <c r="E300" s="10"/>
      <c r="F300" s="5"/>
      <c r="G300" s="5"/>
      <c r="H300" s="5"/>
      <c r="I300" s="5"/>
    </row>
    <row r="301" spans="2:9" ht="15" x14ac:dyDescent="0.25">
      <c r="B301" s="5"/>
      <c r="C301" s="5"/>
      <c r="D301" s="10"/>
      <c r="E301" s="10"/>
      <c r="F301" s="5"/>
      <c r="G301" s="5"/>
      <c r="H301" s="5"/>
      <c r="I301" s="5"/>
    </row>
    <row r="302" spans="2:9" ht="15" x14ac:dyDescent="0.25">
      <c r="B302" s="5"/>
      <c r="C302" s="5"/>
      <c r="D302" s="10"/>
      <c r="E302" s="10"/>
      <c r="F302" s="5"/>
      <c r="G302" s="5"/>
      <c r="H302" s="5"/>
      <c r="I302" s="5"/>
    </row>
    <row r="303" spans="2:9" ht="15" x14ac:dyDescent="0.25">
      <c r="B303" s="5"/>
      <c r="C303" s="5"/>
      <c r="D303" s="10"/>
      <c r="E303" s="10"/>
      <c r="F303" s="5"/>
      <c r="G303" s="5"/>
      <c r="H303" s="5"/>
      <c r="I303" s="5"/>
    </row>
    <row r="304" spans="2:9" ht="15" x14ac:dyDescent="0.25">
      <c r="B304" s="5"/>
      <c r="C304" s="5"/>
      <c r="D304" s="10"/>
      <c r="E304" s="10"/>
      <c r="F304" s="5"/>
      <c r="G304" s="5"/>
      <c r="H304" s="5"/>
      <c r="I304" s="5"/>
    </row>
    <row r="305" spans="2:9" ht="15" x14ac:dyDescent="0.25">
      <c r="B305" s="5"/>
      <c r="C305" s="5"/>
      <c r="D305" s="10"/>
      <c r="E305" s="10"/>
      <c r="F305" s="5"/>
      <c r="G305" s="5"/>
      <c r="H305" s="5"/>
      <c r="I305" s="5"/>
    </row>
    <row r="306" spans="2:9" ht="15" x14ac:dyDescent="0.25">
      <c r="B306" s="5"/>
      <c r="C306" s="5"/>
      <c r="D306" s="10"/>
      <c r="E306" s="10"/>
      <c r="F306" s="5"/>
      <c r="G306" s="5"/>
      <c r="H306" s="5"/>
      <c r="I306" s="5"/>
    </row>
    <row r="307" spans="2:9" ht="15" x14ac:dyDescent="0.25">
      <c r="B307" s="5"/>
      <c r="C307" s="5"/>
      <c r="D307" s="10"/>
      <c r="E307" s="10"/>
      <c r="F307" s="5"/>
      <c r="G307" s="5"/>
      <c r="H307" s="5"/>
      <c r="I307" s="5"/>
    </row>
    <row r="308" spans="2:9" ht="15" x14ac:dyDescent="0.25">
      <c r="B308" s="5"/>
      <c r="C308" s="5"/>
      <c r="D308" s="10"/>
      <c r="E308" s="10"/>
      <c r="F308" s="5"/>
      <c r="G308" s="5"/>
      <c r="H308" s="5"/>
      <c r="I308" s="5"/>
    </row>
    <row r="309" spans="2:9" ht="15" x14ac:dyDescent="0.25">
      <c r="B309" s="5"/>
      <c r="C309" s="5"/>
      <c r="D309" s="10"/>
      <c r="E309" s="10"/>
      <c r="F309" s="5"/>
      <c r="G309" s="5"/>
      <c r="H309" s="5"/>
      <c r="I309" s="5"/>
    </row>
    <row r="310" spans="2:9" ht="15" x14ac:dyDescent="0.25">
      <c r="B310" s="5"/>
      <c r="C310" s="5"/>
      <c r="D310" s="10"/>
      <c r="E310" s="10"/>
      <c r="F310" s="5"/>
      <c r="G310" s="5"/>
      <c r="H310" s="5"/>
      <c r="I310" s="5"/>
    </row>
    <row r="311" spans="2:9" ht="15" x14ac:dyDescent="0.25">
      <c r="B311" s="5"/>
      <c r="C311" s="5"/>
      <c r="D311" s="10"/>
      <c r="E311" s="10"/>
      <c r="F311" s="5"/>
      <c r="G311" s="5"/>
      <c r="H311" s="5"/>
      <c r="I311" s="5"/>
    </row>
    <row r="312" spans="2:9" ht="15" x14ac:dyDescent="0.25">
      <c r="B312" s="5"/>
      <c r="C312" s="5"/>
      <c r="D312" s="10"/>
      <c r="E312" s="10"/>
      <c r="F312" s="5"/>
      <c r="G312" s="5"/>
      <c r="H312" s="5"/>
      <c r="I312" s="5"/>
    </row>
    <row r="313" spans="2:9" ht="15" x14ac:dyDescent="0.25">
      <c r="B313" s="5"/>
      <c r="C313" s="5"/>
      <c r="D313" s="10"/>
      <c r="E313" s="10"/>
      <c r="F313" s="5"/>
      <c r="G313" s="5"/>
      <c r="H313" s="5"/>
      <c r="I313" s="5"/>
    </row>
    <row r="314" spans="2:9" ht="15" x14ac:dyDescent="0.25">
      <c r="B314" s="5"/>
      <c r="C314" s="5"/>
      <c r="D314" s="10"/>
      <c r="E314" s="10"/>
      <c r="F314" s="5"/>
      <c r="G314" s="5"/>
      <c r="H314" s="5"/>
      <c r="I314" s="5"/>
    </row>
    <row r="315" spans="2:9" ht="15" x14ac:dyDescent="0.25">
      <c r="B315" s="5"/>
      <c r="C315" s="5"/>
      <c r="D315" s="10"/>
      <c r="E315" s="10"/>
      <c r="F315" s="5"/>
      <c r="G315" s="5"/>
      <c r="H315" s="5"/>
      <c r="I315" s="5"/>
    </row>
    <row r="316" spans="2:9" ht="15" x14ac:dyDescent="0.25">
      <c r="B316" s="5"/>
      <c r="C316" s="5"/>
      <c r="D316" s="10"/>
      <c r="E316" s="10"/>
      <c r="F316" s="5"/>
      <c r="G316" s="5"/>
      <c r="H316" s="5"/>
      <c r="I316" s="5"/>
    </row>
    <row r="317" spans="2:9" ht="15" x14ac:dyDescent="0.25">
      <c r="B317" s="5"/>
      <c r="C317" s="5"/>
      <c r="D317" s="10"/>
      <c r="E317" s="10"/>
      <c r="F317" s="5"/>
      <c r="G317" s="5"/>
      <c r="H317" s="5"/>
      <c r="I317" s="5"/>
    </row>
    <row r="318" spans="2:9" ht="15" x14ac:dyDescent="0.25">
      <c r="B318" s="5"/>
      <c r="C318" s="5"/>
      <c r="D318" s="10"/>
      <c r="E318" s="10"/>
      <c r="F318" s="5"/>
      <c r="G318" s="5"/>
      <c r="H318" s="5"/>
      <c r="I318" s="5"/>
    </row>
    <row r="319" spans="2:9" ht="15" x14ac:dyDescent="0.25">
      <c r="B319" s="5"/>
      <c r="C319" s="5"/>
      <c r="D319" s="10"/>
      <c r="E319" s="10"/>
      <c r="F319" s="5"/>
      <c r="G319" s="5"/>
      <c r="H319" s="5"/>
      <c r="I319" s="5"/>
    </row>
    <row r="320" spans="2:9" ht="15" x14ac:dyDescent="0.25">
      <c r="B320" s="5"/>
      <c r="C320" s="5"/>
      <c r="D320" s="10"/>
      <c r="E320" s="10"/>
      <c r="F320" s="5"/>
      <c r="G320" s="5"/>
      <c r="H320" s="5"/>
      <c r="I320" s="5"/>
    </row>
    <row r="321" spans="2:9" ht="15" x14ac:dyDescent="0.25">
      <c r="B321" s="5"/>
      <c r="C321" s="5"/>
      <c r="D321" s="10"/>
      <c r="E321" s="10"/>
      <c r="F321" s="5"/>
      <c r="G321" s="5"/>
      <c r="H321" s="5"/>
      <c r="I321" s="5"/>
    </row>
    <row r="322" spans="2:9" ht="15" x14ac:dyDescent="0.25">
      <c r="B322" s="5"/>
      <c r="C322" s="5"/>
      <c r="D322" s="10"/>
      <c r="E322" s="10"/>
      <c r="F322" s="5"/>
      <c r="G322" s="5"/>
      <c r="H322" s="5"/>
      <c r="I322" s="5"/>
    </row>
    <row r="323" spans="2:9" ht="15" x14ac:dyDescent="0.25">
      <c r="B323" s="5"/>
      <c r="C323" s="5"/>
      <c r="D323" s="10"/>
      <c r="E323" s="10"/>
      <c r="F323" s="5"/>
      <c r="G323" s="5"/>
      <c r="H323" s="5"/>
      <c r="I323" s="5"/>
    </row>
    <row r="324" spans="2:9" ht="15" x14ac:dyDescent="0.25">
      <c r="B324" s="5"/>
      <c r="C324" s="5"/>
      <c r="D324" s="10"/>
      <c r="E324" s="10"/>
      <c r="F324" s="5"/>
      <c r="G324" s="5"/>
      <c r="H324" s="5"/>
      <c r="I324" s="5"/>
    </row>
    <row r="325" spans="2:9" ht="15" x14ac:dyDescent="0.25">
      <c r="B325" s="5"/>
      <c r="C325" s="5"/>
      <c r="D325" s="10"/>
      <c r="E325" s="10"/>
      <c r="F325" s="5"/>
      <c r="G325" s="5"/>
      <c r="H325" s="5"/>
      <c r="I325" s="5"/>
    </row>
    <row r="326" spans="2:9" ht="15" x14ac:dyDescent="0.25">
      <c r="B326" s="5"/>
      <c r="C326" s="5"/>
      <c r="D326" s="10"/>
      <c r="E326" s="10"/>
      <c r="F326" s="5"/>
      <c r="G326" s="5"/>
      <c r="H326" s="5"/>
      <c r="I326" s="5"/>
    </row>
    <row r="327" spans="2:9" ht="15" x14ac:dyDescent="0.25">
      <c r="B327" s="5"/>
      <c r="C327" s="5"/>
      <c r="D327" s="10"/>
      <c r="E327" s="10"/>
      <c r="F327" s="5"/>
      <c r="G327" s="5"/>
      <c r="H327" s="5"/>
      <c r="I327" s="5"/>
    </row>
    <row r="328" spans="2:9" ht="15" x14ac:dyDescent="0.25">
      <c r="B328" s="5"/>
      <c r="C328" s="5"/>
      <c r="D328" s="10"/>
      <c r="E328" s="10"/>
      <c r="F328" s="5"/>
      <c r="G328" s="5"/>
      <c r="H328" s="5"/>
      <c r="I328" s="5"/>
    </row>
    <row r="329" spans="2:9" ht="15" x14ac:dyDescent="0.25">
      <c r="B329" s="5"/>
      <c r="C329" s="5"/>
      <c r="D329" s="10"/>
      <c r="E329" s="10"/>
      <c r="F329" s="5"/>
      <c r="G329" s="5"/>
      <c r="H329" s="5"/>
      <c r="I329" s="5"/>
    </row>
    <row r="330" spans="2:9" ht="15" x14ac:dyDescent="0.25">
      <c r="B330" s="5"/>
      <c r="C330" s="5"/>
      <c r="D330" s="10"/>
      <c r="E330" s="10"/>
      <c r="F330" s="5"/>
      <c r="G330" s="5"/>
      <c r="H330" s="5"/>
      <c r="I330" s="5"/>
    </row>
    <row r="331" spans="2:9" ht="15" x14ac:dyDescent="0.25">
      <c r="B331" s="5"/>
      <c r="C331" s="5"/>
      <c r="D331" s="5"/>
      <c r="E331" s="5"/>
      <c r="F331" s="5"/>
      <c r="G331" s="5"/>
      <c r="H331" s="5"/>
      <c r="I331" s="5"/>
    </row>
    <row r="332" spans="2:9" ht="15" x14ac:dyDescent="0.25">
      <c r="B332" s="5"/>
      <c r="C332" s="5"/>
      <c r="D332" s="5"/>
      <c r="E332" s="5"/>
      <c r="F332" s="5"/>
      <c r="G332" s="5"/>
      <c r="H332" s="5"/>
      <c r="I332" s="5"/>
    </row>
    <row r="333" spans="2:9" ht="15" x14ac:dyDescent="0.25">
      <c r="B333" s="5"/>
      <c r="C333" s="5"/>
      <c r="D333" s="5"/>
      <c r="E333" s="5"/>
      <c r="F333" s="5"/>
      <c r="G333" s="5"/>
      <c r="H333" s="5"/>
      <c r="I333" s="5"/>
    </row>
    <row r="334" spans="2:9" ht="15" x14ac:dyDescent="0.25">
      <c r="B334" s="5"/>
      <c r="C334" s="5"/>
      <c r="D334" s="5"/>
      <c r="E334" s="5"/>
      <c r="F334" s="5"/>
      <c r="G334" s="5"/>
      <c r="H334" s="5"/>
      <c r="I334" s="5"/>
    </row>
    <row r="335" spans="2:9" ht="15" x14ac:dyDescent="0.25">
      <c r="B335" s="5"/>
      <c r="C335" s="5"/>
      <c r="D335" s="5"/>
      <c r="E335" s="5"/>
      <c r="F335" s="5"/>
      <c r="G335" s="5"/>
      <c r="H335" s="5"/>
      <c r="I335" s="5"/>
    </row>
    <row r="336" spans="2:9" ht="15" x14ac:dyDescent="0.25">
      <c r="B336" s="5"/>
      <c r="C336" s="5"/>
      <c r="D336" s="5"/>
      <c r="E336" s="5"/>
      <c r="F336" s="5"/>
      <c r="G336" s="5"/>
      <c r="H336" s="5"/>
      <c r="I336" s="5"/>
    </row>
    <row r="337" spans="2:9" ht="15" x14ac:dyDescent="0.25">
      <c r="B337" s="5"/>
      <c r="C337" s="5"/>
      <c r="D337" s="5"/>
      <c r="E337" s="5"/>
      <c r="F337" s="5"/>
      <c r="G337" s="5"/>
      <c r="H337" s="5"/>
      <c r="I337" s="5"/>
    </row>
    <row r="338" spans="2:9" ht="15" x14ac:dyDescent="0.25">
      <c r="B338" s="5"/>
      <c r="C338" s="5"/>
      <c r="D338" s="5"/>
      <c r="E338" s="5"/>
      <c r="F338" s="5"/>
      <c r="G338" s="5"/>
      <c r="H338" s="5"/>
      <c r="I338" s="5"/>
    </row>
    <row r="339" spans="2:9" ht="15" x14ac:dyDescent="0.25">
      <c r="B339" s="5"/>
      <c r="C339" s="5"/>
      <c r="D339" s="5"/>
      <c r="E339" s="5"/>
      <c r="F339" s="5"/>
      <c r="G339" s="5"/>
      <c r="H339" s="5"/>
      <c r="I339" s="5"/>
    </row>
    <row r="340" spans="2:9" ht="15" x14ac:dyDescent="0.25">
      <c r="B340" s="5"/>
      <c r="C340" s="5"/>
      <c r="D340" s="5"/>
      <c r="E340" s="5"/>
      <c r="F340" s="5"/>
      <c r="G340" s="5"/>
      <c r="H340" s="5"/>
      <c r="I340" s="5"/>
    </row>
    <row r="341" spans="2:9" ht="15" x14ac:dyDescent="0.25">
      <c r="B341" s="5"/>
      <c r="C341" s="5"/>
      <c r="D341" s="5"/>
      <c r="E341" s="5"/>
      <c r="F341" s="5"/>
      <c r="G341" s="5"/>
      <c r="H341" s="5"/>
      <c r="I341" s="5"/>
    </row>
    <row r="342" spans="2:9" ht="15" x14ac:dyDescent="0.25">
      <c r="B342" s="5"/>
      <c r="C342" s="5"/>
      <c r="D342" s="5"/>
      <c r="E342" s="5"/>
      <c r="F342" s="5"/>
      <c r="G342" s="5"/>
      <c r="H342" s="5"/>
      <c r="I342" s="5"/>
    </row>
    <row r="343" spans="2:9" ht="15" x14ac:dyDescent="0.25">
      <c r="B343" s="5"/>
      <c r="C343" s="5"/>
      <c r="D343" s="5"/>
      <c r="E343" s="5"/>
      <c r="F343" s="5"/>
      <c r="G343" s="5"/>
      <c r="H343" s="5"/>
      <c r="I343" s="5"/>
    </row>
    <row r="344" spans="2:9" ht="15" x14ac:dyDescent="0.25">
      <c r="B344" s="5"/>
      <c r="C344" s="5"/>
      <c r="D344" s="5"/>
      <c r="E344" s="5"/>
      <c r="F344" s="5"/>
      <c r="G344" s="5"/>
      <c r="H344" s="5"/>
      <c r="I344" s="5"/>
    </row>
    <row r="345" spans="2:9" ht="15" x14ac:dyDescent="0.25">
      <c r="B345" s="5"/>
      <c r="C345" s="5"/>
      <c r="D345" s="5"/>
      <c r="E345" s="5"/>
      <c r="F345" s="5"/>
      <c r="G345" s="5"/>
      <c r="H345" s="5"/>
      <c r="I345" s="5"/>
    </row>
    <row r="346" spans="2:9" ht="15" x14ac:dyDescent="0.25">
      <c r="B346" s="5"/>
      <c r="C346" s="5"/>
      <c r="D346" s="5"/>
      <c r="E346" s="5"/>
      <c r="F346" s="5"/>
      <c r="G346" s="5"/>
      <c r="H346" s="5"/>
      <c r="I346" s="5"/>
    </row>
    <row r="347" spans="2:9" ht="15" x14ac:dyDescent="0.25">
      <c r="B347" s="5"/>
      <c r="C347" s="5"/>
      <c r="D347" s="5"/>
      <c r="E347" s="5"/>
      <c r="F347" s="5"/>
      <c r="G347" s="5"/>
      <c r="H347" s="5"/>
      <c r="I347" s="5"/>
    </row>
    <row r="348" spans="2:9" ht="15" x14ac:dyDescent="0.25">
      <c r="B348" s="5"/>
      <c r="C348" s="5"/>
      <c r="D348" s="5"/>
      <c r="E348" s="5"/>
      <c r="F348" s="5"/>
      <c r="G348" s="5"/>
      <c r="H348" s="5"/>
      <c r="I348" s="5"/>
    </row>
    <row r="349" spans="2:9" ht="15" x14ac:dyDescent="0.25">
      <c r="B349" s="5"/>
      <c r="C349" s="5"/>
      <c r="D349" s="5"/>
      <c r="E349" s="5"/>
      <c r="F349" s="5"/>
      <c r="G349" s="5"/>
      <c r="H349" s="5"/>
      <c r="I349" s="5"/>
    </row>
    <row r="350" spans="2:9" ht="15" x14ac:dyDescent="0.25">
      <c r="B350" s="5"/>
      <c r="C350" s="5"/>
      <c r="D350" s="5"/>
      <c r="E350" s="5"/>
      <c r="F350" s="5"/>
      <c r="G350" s="5"/>
      <c r="H350" s="5"/>
      <c r="I350" s="5"/>
    </row>
    <row r="351" spans="2:9" ht="15" x14ac:dyDescent="0.25">
      <c r="B351" s="5"/>
      <c r="C351" s="5"/>
      <c r="D351" s="5"/>
      <c r="E351" s="5"/>
      <c r="F351" s="5"/>
      <c r="G351" s="5"/>
      <c r="H351" s="5"/>
      <c r="I351" s="5"/>
    </row>
    <row r="352" spans="2:9" ht="15" x14ac:dyDescent="0.25">
      <c r="B352" s="5"/>
      <c r="C352" s="5"/>
      <c r="D352" s="5"/>
      <c r="E352" s="5"/>
      <c r="F352" s="5"/>
      <c r="G352" s="5"/>
      <c r="H352" s="5"/>
      <c r="I352" s="5"/>
    </row>
    <row r="353" spans="2:9" ht="15" x14ac:dyDescent="0.25">
      <c r="B353" s="5"/>
      <c r="C353" s="5"/>
      <c r="D353" s="5"/>
      <c r="E353" s="5"/>
      <c r="F353" s="5"/>
      <c r="G353" s="5"/>
      <c r="H353" s="5"/>
      <c r="I353" s="5"/>
    </row>
    <row r="354" spans="2:9" ht="15" x14ac:dyDescent="0.25">
      <c r="B354" s="5"/>
      <c r="C354" s="5"/>
      <c r="D354" s="5"/>
      <c r="E354" s="5"/>
      <c r="F354" s="5"/>
      <c r="G354" s="5"/>
      <c r="H354" s="5"/>
      <c r="I354" s="5"/>
    </row>
    <row r="355" spans="2:9" ht="15" x14ac:dyDescent="0.25">
      <c r="B355" s="5"/>
      <c r="C355" s="5"/>
      <c r="D355" s="5"/>
      <c r="E355" s="5"/>
      <c r="F355" s="5"/>
      <c r="G355" s="5"/>
      <c r="H355" s="5"/>
      <c r="I355" s="5"/>
    </row>
    <row r="356" spans="2:9" ht="15" x14ac:dyDescent="0.25">
      <c r="B356" s="5"/>
      <c r="C356" s="5"/>
      <c r="D356" s="5"/>
      <c r="E356" s="5"/>
      <c r="F356" s="5"/>
      <c r="G356" s="5"/>
      <c r="H356" s="5"/>
      <c r="I356" s="5"/>
    </row>
    <row r="357" spans="2:9" ht="15" x14ac:dyDescent="0.25">
      <c r="B357" s="5"/>
      <c r="C357" s="5"/>
      <c r="D357" s="5"/>
      <c r="E357" s="5"/>
      <c r="F357" s="5"/>
      <c r="G357" s="5"/>
      <c r="H357" s="5"/>
      <c r="I357" s="5"/>
    </row>
    <row r="358" spans="2:9" ht="15" x14ac:dyDescent="0.25">
      <c r="B358" s="5"/>
      <c r="C358" s="5"/>
      <c r="D358" s="5"/>
      <c r="E358" s="5"/>
      <c r="F358" s="5"/>
      <c r="G358" s="5"/>
      <c r="H358" s="5"/>
      <c r="I358" s="5"/>
    </row>
    <row r="359" spans="2:9" ht="15" x14ac:dyDescent="0.25">
      <c r="B359" s="5"/>
      <c r="C359" s="5"/>
      <c r="D359" s="5"/>
      <c r="E359" s="5"/>
      <c r="F359" s="5"/>
      <c r="G359" s="5"/>
      <c r="H359" s="5"/>
      <c r="I359" s="5"/>
    </row>
    <row r="360" spans="2:9" ht="15" x14ac:dyDescent="0.25">
      <c r="B360" s="5"/>
      <c r="C360" s="5"/>
      <c r="D360" s="5"/>
      <c r="E360" s="5"/>
      <c r="F360" s="5"/>
      <c r="G360" s="5"/>
      <c r="H360" s="5"/>
      <c r="I360" s="5"/>
    </row>
    <row r="361" spans="2:9" ht="15" x14ac:dyDescent="0.25">
      <c r="B361" s="5"/>
      <c r="C361" s="5"/>
      <c r="D361" s="5"/>
      <c r="E361" s="5"/>
      <c r="F361" s="5"/>
      <c r="G361" s="5"/>
      <c r="H361" s="5"/>
      <c r="I361" s="5"/>
    </row>
    <row r="362" spans="2:9" ht="15" x14ac:dyDescent="0.25">
      <c r="B362" s="5"/>
      <c r="C362" s="5"/>
      <c r="D362" s="5"/>
      <c r="E362" s="5"/>
      <c r="F362" s="5"/>
      <c r="G362" s="5"/>
      <c r="H362" s="5"/>
      <c r="I362" s="5"/>
    </row>
    <row r="363" spans="2:9" ht="15" x14ac:dyDescent="0.25">
      <c r="B363" s="5"/>
      <c r="C363" s="5"/>
      <c r="D363" s="5"/>
      <c r="E363" s="5"/>
      <c r="F363" s="5"/>
      <c r="G363" s="5"/>
      <c r="H363" s="5"/>
      <c r="I363" s="5"/>
    </row>
    <row r="364" spans="2:9" ht="15" x14ac:dyDescent="0.25">
      <c r="B364" s="5"/>
      <c r="C364" s="5"/>
      <c r="D364" s="5"/>
      <c r="E364" s="5"/>
      <c r="F364" s="5"/>
      <c r="G364" s="5"/>
      <c r="H364" s="5"/>
      <c r="I364" s="5"/>
    </row>
    <row r="365" spans="2:9" ht="15" x14ac:dyDescent="0.25">
      <c r="B365" s="5"/>
      <c r="C365" s="5"/>
      <c r="D365" s="5"/>
      <c r="E365" s="5"/>
      <c r="F365" s="5"/>
      <c r="G365" s="5"/>
      <c r="H365" s="5"/>
      <c r="I365" s="5"/>
    </row>
    <row r="366" spans="2:9" ht="15" x14ac:dyDescent="0.25">
      <c r="B366" s="5"/>
      <c r="C366" s="5"/>
      <c r="D366" s="5"/>
      <c r="E366" s="5"/>
      <c r="F366" s="5"/>
      <c r="G366" s="5"/>
      <c r="H366" s="5"/>
      <c r="I366" s="5"/>
    </row>
    <row r="367" spans="2:9" ht="15" x14ac:dyDescent="0.25">
      <c r="B367" s="5"/>
      <c r="C367" s="5"/>
      <c r="D367" s="5"/>
      <c r="E367" s="5"/>
      <c r="F367" s="5"/>
      <c r="G367" s="5"/>
      <c r="H367" s="5"/>
      <c r="I367" s="5"/>
    </row>
    <row r="368" spans="2:9" ht="15" x14ac:dyDescent="0.25">
      <c r="B368" s="5"/>
      <c r="C368" s="5"/>
      <c r="D368" s="5"/>
      <c r="E368" s="5"/>
      <c r="F368" s="5"/>
      <c r="G368" s="5"/>
      <c r="H368" s="5"/>
      <c r="I368" s="5"/>
    </row>
    <row r="369" spans="2:9" ht="15" x14ac:dyDescent="0.25">
      <c r="B369" s="5"/>
      <c r="C369" s="5"/>
      <c r="D369" s="5"/>
      <c r="E369" s="5"/>
      <c r="F369" s="5"/>
      <c r="G369" s="5"/>
      <c r="H369" s="5"/>
      <c r="I369" s="5"/>
    </row>
    <row r="370" spans="2:9" ht="15" x14ac:dyDescent="0.25">
      <c r="B370" s="5"/>
      <c r="C370" s="5"/>
      <c r="D370" s="5"/>
      <c r="E370" s="5"/>
      <c r="F370" s="5"/>
      <c r="G370" s="5"/>
      <c r="H370" s="5"/>
      <c r="I370" s="5"/>
    </row>
    <row r="371" spans="2:9" ht="15" x14ac:dyDescent="0.25">
      <c r="B371" s="5"/>
      <c r="C371" s="5"/>
      <c r="D371" s="5"/>
      <c r="E371" s="5"/>
      <c r="F371" s="5"/>
      <c r="G371" s="5"/>
      <c r="H371" s="5"/>
      <c r="I371" s="5"/>
    </row>
    <row r="372" spans="2:9" ht="15" x14ac:dyDescent="0.25">
      <c r="B372" s="5"/>
      <c r="C372" s="5"/>
      <c r="D372" s="5"/>
      <c r="E372" s="5"/>
      <c r="F372" s="5"/>
      <c r="G372" s="5"/>
      <c r="H372" s="5"/>
      <c r="I372" s="5"/>
    </row>
    <row r="373" spans="2:9" ht="15" x14ac:dyDescent="0.25">
      <c r="B373" s="5"/>
      <c r="C373" s="5"/>
      <c r="D373" s="5"/>
      <c r="E373" s="5"/>
      <c r="F373" s="5"/>
      <c r="G373" s="5"/>
      <c r="H373" s="5"/>
      <c r="I373" s="5"/>
    </row>
    <row r="374" spans="2:9" ht="15" x14ac:dyDescent="0.25">
      <c r="B374" s="5"/>
      <c r="C374" s="5"/>
      <c r="D374" s="5"/>
      <c r="E374" s="5"/>
      <c r="F374" s="5"/>
      <c r="G374" s="5"/>
      <c r="H374" s="5"/>
      <c r="I374" s="5"/>
    </row>
    <row r="375" spans="2:9" ht="15" x14ac:dyDescent="0.25">
      <c r="B375" s="5"/>
      <c r="C375" s="5"/>
      <c r="D375" s="5"/>
      <c r="E375" s="5"/>
      <c r="F375" s="5"/>
      <c r="G375" s="5"/>
      <c r="H375" s="5"/>
      <c r="I375" s="5"/>
    </row>
    <row r="376" spans="2:9" ht="15" x14ac:dyDescent="0.25">
      <c r="B376" s="5"/>
      <c r="C376" s="5"/>
      <c r="D376" s="5"/>
      <c r="E376" s="5"/>
      <c r="F376" s="5"/>
      <c r="G376" s="5"/>
      <c r="H376" s="5"/>
      <c r="I376" s="5"/>
    </row>
    <row r="377" spans="2:9" ht="15" x14ac:dyDescent="0.25">
      <c r="B377" s="5"/>
      <c r="C377" s="5"/>
      <c r="D377" s="5"/>
      <c r="E377" s="5"/>
      <c r="F377" s="5"/>
      <c r="G377" s="5"/>
      <c r="H377" s="5"/>
      <c r="I377" s="5"/>
    </row>
    <row r="378" spans="2:9" ht="15" x14ac:dyDescent="0.25">
      <c r="B378" s="5"/>
      <c r="C378" s="5"/>
      <c r="D378" s="5"/>
      <c r="E378" s="5"/>
      <c r="F378" s="5"/>
      <c r="G378" s="5"/>
      <c r="H378" s="5"/>
      <c r="I378" s="5"/>
    </row>
    <row r="379" spans="2:9" ht="15" x14ac:dyDescent="0.25">
      <c r="B379" s="5"/>
      <c r="C379" s="5"/>
      <c r="D379" s="5"/>
      <c r="E379" s="5"/>
      <c r="F379" s="5"/>
      <c r="G379" s="5"/>
      <c r="H379" s="5"/>
      <c r="I379" s="5"/>
    </row>
    <row r="380" spans="2:9" ht="15" x14ac:dyDescent="0.25">
      <c r="B380" s="5"/>
      <c r="C380" s="5"/>
      <c r="D380" s="5"/>
      <c r="E380" s="5"/>
      <c r="F380" s="5"/>
      <c r="G380" s="5"/>
      <c r="H380" s="5"/>
      <c r="I380" s="5"/>
    </row>
    <row r="381" spans="2:9" ht="15" x14ac:dyDescent="0.25">
      <c r="B381" s="5"/>
      <c r="C381" s="5"/>
      <c r="D381" s="5"/>
      <c r="E381" s="5"/>
      <c r="F381" s="5"/>
      <c r="G381" s="5"/>
      <c r="H381" s="5"/>
      <c r="I381" s="5"/>
    </row>
    <row r="382" spans="2:9" ht="15" x14ac:dyDescent="0.25">
      <c r="B382" s="5"/>
      <c r="C382" s="5"/>
      <c r="D382" s="5"/>
      <c r="E382" s="5"/>
      <c r="F382" s="5"/>
      <c r="G382" s="5"/>
      <c r="H382" s="5"/>
      <c r="I382" s="5"/>
    </row>
    <row r="383" spans="2:9" ht="15" x14ac:dyDescent="0.25">
      <c r="B383" s="5"/>
      <c r="C383" s="5"/>
      <c r="D383" s="5"/>
      <c r="E383" s="5"/>
      <c r="F383" s="5"/>
      <c r="G383" s="5"/>
      <c r="H383" s="5"/>
      <c r="I383" s="5"/>
    </row>
    <row r="384" spans="2:9" ht="15" x14ac:dyDescent="0.25">
      <c r="B384" s="5"/>
      <c r="C384" s="5"/>
      <c r="D384" s="5"/>
      <c r="E384" s="5"/>
      <c r="F384" s="5"/>
      <c r="G384" s="5"/>
      <c r="H384" s="5"/>
      <c r="I384" s="5"/>
    </row>
    <row r="385" spans="2:9" ht="15" x14ac:dyDescent="0.25">
      <c r="B385" s="5"/>
      <c r="C385" s="5"/>
      <c r="D385" s="5"/>
      <c r="E385" s="5"/>
      <c r="F385" s="5"/>
      <c r="G385" s="5"/>
      <c r="H385" s="5"/>
      <c r="I385" s="5"/>
    </row>
    <row r="386" spans="2:9" ht="15" x14ac:dyDescent="0.25">
      <c r="B386" s="5"/>
      <c r="C386" s="5"/>
      <c r="D386" s="5"/>
      <c r="E386" s="5"/>
      <c r="F386" s="5"/>
      <c r="G386" s="5"/>
      <c r="H386" s="5"/>
      <c r="I386" s="5"/>
    </row>
    <row r="387" spans="2:9" ht="15" x14ac:dyDescent="0.25">
      <c r="B387" s="5"/>
      <c r="C387" s="5"/>
      <c r="D387" s="5"/>
      <c r="E387" s="5"/>
      <c r="F387" s="5"/>
      <c r="G387" s="5"/>
      <c r="H387" s="5"/>
      <c r="I387" s="5"/>
    </row>
    <row r="388" spans="2:9" ht="15" x14ac:dyDescent="0.25">
      <c r="B388" s="5"/>
      <c r="C388" s="5"/>
      <c r="D388" s="5"/>
      <c r="E388" s="5"/>
      <c r="F388" s="5"/>
      <c r="G388" s="5"/>
      <c r="H388" s="5"/>
      <c r="I388" s="5"/>
    </row>
    <row r="389" spans="2:9" ht="15" x14ac:dyDescent="0.25">
      <c r="B389" s="5"/>
      <c r="C389" s="5"/>
      <c r="D389" s="5"/>
      <c r="E389" s="5"/>
      <c r="F389" s="5"/>
      <c r="G389" s="5"/>
      <c r="H389" s="5"/>
      <c r="I389" s="5"/>
    </row>
    <row r="390" spans="2:9" ht="15" x14ac:dyDescent="0.25">
      <c r="B390" s="5"/>
      <c r="C390" s="5"/>
      <c r="D390" s="5"/>
      <c r="E390" s="5"/>
      <c r="F390" s="5"/>
      <c r="G390" s="5"/>
      <c r="H390" s="5"/>
      <c r="I390" s="5"/>
    </row>
    <row r="391" spans="2:9" ht="15" x14ac:dyDescent="0.25">
      <c r="B391" s="5"/>
      <c r="C391" s="5"/>
      <c r="D391" s="5"/>
      <c r="E391" s="5"/>
      <c r="F391" s="5"/>
      <c r="G391" s="5"/>
      <c r="H391" s="5"/>
      <c r="I391" s="5"/>
    </row>
    <row r="392" spans="2:9" ht="15" x14ac:dyDescent="0.25">
      <c r="B392" s="5"/>
      <c r="C392" s="5"/>
      <c r="D392" s="5"/>
      <c r="E392" s="5"/>
      <c r="F392" s="5"/>
      <c r="G392" s="5"/>
      <c r="H392" s="5"/>
      <c r="I392" s="5"/>
    </row>
    <row r="393" spans="2:9" ht="15" x14ac:dyDescent="0.25">
      <c r="B393" s="5"/>
      <c r="C393" s="5"/>
      <c r="D393" s="5"/>
      <c r="E393" s="5"/>
      <c r="F393" s="5"/>
      <c r="G393" s="5"/>
      <c r="H393" s="5"/>
      <c r="I393" s="5"/>
    </row>
    <row r="394" spans="2:9" ht="15" x14ac:dyDescent="0.25">
      <c r="B394" s="5"/>
      <c r="C394" s="5"/>
      <c r="D394" s="5"/>
      <c r="E394" s="5"/>
      <c r="F394" s="5"/>
      <c r="G394" s="5"/>
      <c r="H394" s="5"/>
      <c r="I394" s="5"/>
    </row>
    <row r="395" spans="2:9" ht="15" x14ac:dyDescent="0.25">
      <c r="B395" s="5"/>
      <c r="C395" s="5"/>
      <c r="D395" s="5"/>
      <c r="E395" s="5"/>
      <c r="F395" s="5"/>
      <c r="G395" s="5"/>
      <c r="H395" s="5"/>
      <c r="I395" s="5"/>
    </row>
    <row r="396" spans="2:9" ht="15" x14ac:dyDescent="0.25">
      <c r="B396" s="5"/>
      <c r="C396" s="5"/>
      <c r="D396" s="5"/>
      <c r="E396" s="5"/>
      <c r="F396" s="5"/>
      <c r="G396" s="5"/>
      <c r="H396" s="5"/>
      <c r="I396" s="5"/>
    </row>
    <row r="397" spans="2:9" ht="15" x14ac:dyDescent="0.25">
      <c r="B397" s="5"/>
      <c r="C397" s="5"/>
      <c r="D397" s="5"/>
      <c r="E397" s="5"/>
      <c r="F397" s="5"/>
      <c r="G397" s="5"/>
      <c r="H397" s="5"/>
      <c r="I397" s="5"/>
    </row>
    <row r="398" spans="2:9" ht="15" x14ac:dyDescent="0.25">
      <c r="B398" s="5"/>
      <c r="C398" s="5"/>
      <c r="D398" s="5"/>
      <c r="E398" s="5"/>
      <c r="F398" s="5"/>
      <c r="G398" s="5"/>
      <c r="H398" s="5"/>
      <c r="I398" s="5"/>
    </row>
    <row r="399" spans="2:9" ht="15" x14ac:dyDescent="0.25">
      <c r="B399" s="5"/>
      <c r="C399" s="5"/>
      <c r="D399" s="5"/>
      <c r="E399" s="5"/>
      <c r="F399" s="5"/>
      <c r="G399" s="5"/>
      <c r="H399" s="5"/>
      <c r="I399" s="5"/>
    </row>
    <row r="400" spans="2:9" ht="15" x14ac:dyDescent="0.25">
      <c r="B400" s="5"/>
      <c r="C400" s="5"/>
      <c r="D400" s="5"/>
      <c r="E400" s="5"/>
      <c r="F400" s="5"/>
      <c r="G400" s="5"/>
      <c r="H400" s="5"/>
      <c r="I400" s="5"/>
    </row>
    <row r="401" spans="2:9" ht="15" x14ac:dyDescent="0.25">
      <c r="B401" s="5"/>
      <c r="C401" s="5"/>
      <c r="D401" s="5"/>
      <c r="E401" s="5"/>
      <c r="F401" s="5"/>
      <c r="G401" s="5"/>
      <c r="H401" s="5"/>
      <c r="I401" s="5"/>
    </row>
    <row r="402" spans="2:9" ht="15" x14ac:dyDescent="0.25">
      <c r="B402" s="5"/>
      <c r="C402" s="5"/>
      <c r="D402" s="5"/>
      <c r="E402" s="5"/>
      <c r="F402" s="5"/>
      <c r="G402" s="5"/>
      <c r="H402" s="5"/>
      <c r="I402" s="5"/>
    </row>
    <row r="403" spans="2:9" ht="15" x14ac:dyDescent="0.25">
      <c r="B403" s="5"/>
      <c r="C403" s="5"/>
      <c r="D403" s="5"/>
      <c r="E403" s="5"/>
      <c r="F403" s="5"/>
      <c r="G403" s="5"/>
      <c r="H403" s="5"/>
      <c r="I403" s="5"/>
    </row>
    <row r="404" spans="2:9" ht="15" x14ac:dyDescent="0.25">
      <c r="B404" s="5"/>
      <c r="C404" s="5"/>
      <c r="D404" s="5"/>
      <c r="E404" s="5"/>
      <c r="F404" s="5"/>
      <c r="G404" s="5"/>
      <c r="H404" s="5"/>
      <c r="I404" s="5"/>
    </row>
    <row r="405" spans="2:9" ht="15" x14ac:dyDescent="0.25">
      <c r="B405" s="5"/>
      <c r="C405" s="5"/>
      <c r="D405" s="5"/>
      <c r="E405" s="5"/>
      <c r="F405" s="5"/>
      <c r="G405" s="5"/>
      <c r="H405" s="5"/>
      <c r="I405" s="5"/>
    </row>
    <row r="406" spans="2:9" ht="15" x14ac:dyDescent="0.25">
      <c r="B406" s="5"/>
      <c r="C406" s="5"/>
      <c r="D406" s="5"/>
      <c r="E406" s="5"/>
      <c r="F406" s="5"/>
      <c r="G406" s="5"/>
      <c r="H406" s="5"/>
      <c r="I406" s="5"/>
    </row>
    <row r="407" spans="2:9" ht="15" x14ac:dyDescent="0.25">
      <c r="B407" s="5"/>
      <c r="C407" s="5"/>
      <c r="D407" s="5"/>
      <c r="E407" s="5"/>
      <c r="F407" s="5"/>
      <c r="G407" s="5"/>
      <c r="H407" s="5"/>
      <c r="I407" s="5"/>
    </row>
    <row r="408" spans="2:9" ht="15" x14ac:dyDescent="0.25">
      <c r="B408" s="5"/>
      <c r="C408" s="5"/>
      <c r="D408" s="5"/>
      <c r="E408" s="5"/>
      <c r="F408" s="5"/>
      <c r="G408" s="5"/>
      <c r="H408" s="5"/>
      <c r="I408" s="5"/>
    </row>
    <row r="409" spans="2:9" ht="15" x14ac:dyDescent="0.25">
      <c r="B409" s="5"/>
      <c r="C409" s="5"/>
      <c r="D409" s="5"/>
      <c r="E409" s="5"/>
      <c r="F409" s="5"/>
      <c r="G409" s="5"/>
      <c r="H409" s="5"/>
      <c r="I409" s="5"/>
    </row>
    <row r="410" spans="2:9" ht="15" x14ac:dyDescent="0.25">
      <c r="B410" s="5"/>
      <c r="C410" s="5"/>
      <c r="D410" s="5"/>
      <c r="E410" s="5"/>
      <c r="F410" s="5"/>
      <c r="G410" s="5"/>
      <c r="H410" s="5"/>
      <c r="I410" s="5"/>
    </row>
    <row r="411" spans="2:9" ht="15" x14ac:dyDescent="0.25">
      <c r="B411" s="5"/>
      <c r="C411" s="5"/>
      <c r="D411" s="5"/>
      <c r="E411" s="5"/>
      <c r="F411" s="5"/>
      <c r="G411" s="5"/>
      <c r="H411" s="5"/>
      <c r="I411" s="5"/>
    </row>
    <row r="412" spans="2:9" ht="15" x14ac:dyDescent="0.25">
      <c r="B412" s="5"/>
      <c r="C412" s="5"/>
      <c r="D412" s="5"/>
      <c r="E412" s="5"/>
      <c r="F412" s="5"/>
      <c r="G412" s="5"/>
      <c r="H412" s="5"/>
      <c r="I412" s="5"/>
    </row>
    <row r="413" spans="2:9" ht="15" x14ac:dyDescent="0.25">
      <c r="B413" s="5"/>
      <c r="C413" s="5"/>
      <c r="D413" s="5"/>
      <c r="E413" s="5"/>
      <c r="F413" s="5"/>
      <c r="G413" s="5"/>
      <c r="H413" s="5"/>
      <c r="I413" s="5"/>
    </row>
    <row r="414" spans="2:9" ht="15" x14ac:dyDescent="0.25">
      <c r="B414" s="5"/>
      <c r="C414" s="5"/>
      <c r="D414" s="5"/>
      <c r="E414" s="5"/>
      <c r="F414" s="5"/>
      <c r="G414" s="5"/>
      <c r="H414" s="5"/>
      <c r="I414" s="5"/>
    </row>
    <row r="415" spans="2:9" ht="15" x14ac:dyDescent="0.25">
      <c r="B415" s="5"/>
      <c r="C415" s="5"/>
      <c r="D415" s="5"/>
      <c r="E415" s="5"/>
      <c r="F415" s="5"/>
      <c r="G415" s="5"/>
      <c r="H415" s="5"/>
      <c r="I415" s="5"/>
    </row>
    <row r="416" spans="2:9" ht="15" x14ac:dyDescent="0.25">
      <c r="B416" s="5"/>
      <c r="C416" s="5"/>
      <c r="D416" s="5"/>
      <c r="E416" s="5"/>
      <c r="F416" s="5"/>
      <c r="G416" s="5"/>
      <c r="H416" s="5"/>
      <c r="I416" s="5"/>
    </row>
    <row r="417" spans="2:9" ht="15" x14ac:dyDescent="0.25">
      <c r="B417" s="5"/>
      <c r="C417" s="5"/>
      <c r="D417" s="5"/>
      <c r="E417" s="5"/>
      <c r="F417" s="5"/>
      <c r="G417" s="5"/>
      <c r="H417" s="5"/>
      <c r="I417" s="5"/>
    </row>
    <row r="418" spans="2:9" ht="15" x14ac:dyDescent="0.25">
      <c r="B418" s="5"/>
      <c r="C418" s="5"/>
      <c r="D418" s="5"/>
      <c r="E418" s="5"/>
      <c r="F418" s="5"/>
      <c r="G418" s="5"/>
      <c r="H418" s="5"/>
      <c r="I418" s="5"/>
    </row>
    <row r="419" spans="2:9" ht="15" x14ac:dyDescent="0.25">
      <c r="B419" s="5"/>
      <c r="C419" s="5"/>
      <c r="D419" s="5"/>
      <c r="E419" s="5"/>
      <c r="F419" s="5"/>
      <c r="G419" s="5"/>
      <c r="H419" s="5"/>
      <c r="I419" s="5"/>
    </row>
    <row r="420" spans="2:9" ht="15" x14ac:dyDescent="0.25">
      <c r="B420" s="5"/>
      <c r="C420" s="5"/>
      <c r="D420" s="5"/>
      <c r="E420" s="5"/>
      <c r="F420" s="5"/>
      <c r="G420" s="5"/>
      <c r="H420" s="5"/>
      <c r="I420" s="5"/>
    </row>
    <row r="421" spans="2:9" ht="15" x14ac:dyDescent="0.25">
      <c r="B421" s="5"/>
      <c r="C421" s="5"/>
      <c r="D421" s="5"/>
      <c r="E421" s="5"/>
      <c r="F421" s="5"/>
      <c r="G421" s="5"/>
      <c r="H421" s="5"/>
      <c r="I421" s="5"/>
    </row>
    <row r="422" spans="2:9" ht="15" x14ac:dyDescent="0.25">
      <c r="B422" s="5"/>
      <c r="C422" s="5"/>
      <c r="D422" s="5"/>
      <c r="E422" s="5"/>
      <c r="F422" s="5"/>
      <c r="G422" s="5"/>
      <c r="H422" s="5"/>
      <c r="I422" s="5"/>
    </row>
    <row r="423" spans="2:9" ht="15" x14ac:dyDescent="0.25">
      <c r="B423" s="5"/>
      <c r="C423" s="5"/>
      <c r="D423" s="5"/>
      <c r="E423" s="5"/>
      <c r="F423" s="5"/>
      <c r="G423" s="5"/>
      <c r="H423" s="5"/>
      <c r="I423" s="5"/>
    </row>
    <row r="424" spans="2:9" ht="15" x14ac:dyDescent="0.25">
      <c r="B424" s="5"/>
      <c r="C424" s="5"/>
      <c r="D424" s="5"/>
      <c r="E424" s="5"/>
      <c r="F424" s="5"/>
      <c r="G424" s="5"/>
      <c r="H424" s="5"/>
      <c r="I424" s="5"/>
    </row>
    <row r="425" spans="2:9" ht="15" x14ac:dyDescent="0.25">
      <c r="B425" s="5"/>
      <c r="C425" s="5"/>
      <c r="D425" s="5"/>
      <c r="E425" s="5"/>
      <c r="F425" s="5"/>
      <c r="G425" s="5"/>
      <c r="H425" s="5"/>
      <c r="I425" s="5"/>
    </row>
    <row r="426" spans="2:9" ht="15" x14ac:dyDescent="0.25">
      <c r="B426" s="5"/>
      <c r="C426" s="5"/>
      <c r="D426" s="5"/>
      <c r="E426" s="5"/>
      <c r="F426" s="5"/>
      <c r="G426" s="5"/>
      <c r="H426" s="5"/>
      <c r="I426" s="5"/>
    </row>
    <row r="427" spans="2:9" ht="15" x14ac:dyDescent="0.25">
      <c r="B427" s="5"/>
      <c r="C427" s="5"/>
      <c r="D427" s="5"/>
      <c r="E427" s="5"/>
      <c r="F427" s="5"/>
      <c r="G427" s="5"/>
      <c r="H427" s="5"/>
      <c r="I427" s="5"/>
    </row>
    <row r="428" spans="2:9" ht="15" x14ac:dyDescent="0.25">
      <c r="B428" s="5"/>
      <c r="C428" s="5"/>
      <c r="D428" s="5"/>
      <c r="E428" s="5"/>
      <c r="F428" s="5"/>
      <c r="G428" s="5"/>
      <c r="H428" s="5"/>
      <c r="I428" s="5"/>
    </row>
    <row r="429" spans="2:9" ht="15" x14ac:dyDescent="0.25">
      <c r="B429" s="5"/>
      <c r="C429" s="5"/>
      <c r="D429" s="5"/>
      <c r="E429" s="5"/>
      <c r="F429" s="5"/>
      <c r="G429" s="5"/>
      <c r="H429" s="5"/>
      <c r="I429" s="5"/>
    </row>
    <row r="430" spans="2:9" ht="15" x14ac:dyDescent="0.25">
      <c r="B430" s="5"/>
      <c r="C430" s="5"/>
      <c r="D430" s="5"/>
      <c r="E430" s="5"/>
      <c r="F430" s="5"/>
      <c r="G430" s="5"/>
      <c r="H430" s="5"/>
      <c r="I430" s="5"/>
    </row>
    <row r="431" spans="2:9" ht="15" x14ac:dyDescent="0.25">
      <c r="B431" s="5"/>
      <c r="C431" s="5"/>
      <c r="D431" s="5"/>
      <c r="E431" s="5"/>
      <c r="F431" s="5"/>
      <c r="G431" s="5"/>
      <c r="H431" s="5"/>
      <c r="I431" s="5"/>
    </row>
    <row r="432" spans="2:9" ht="15" x14ac:dyDescent="0.25">
      <c r="B432" s="5"/>
      <c r="C432" s="5"/>
      <c r="D432" s="5"/>
      <c r="E432" s="5"/>
      <c r="F432" s="5"/>
      <c r="G432" s="5"/>
      <c r="H432" s="5"/>
      <c r="I432" s="5"/>
    </row>
    <row r="433" spans="2:9" ht="15" x14ac:dyDescent="0.25">
      <c r="B433" s="5"/>
      <c r="C433" s="5"/>
      <c r="D433" s="5"/>
      <c r="E433" s="5"/>
      <c r="F433" s="5"/>
      <c r="G433" s="5"/>
      <c r="H433" s="5"/>
      <c r="I433" s="5"/>
    </row>
    <row r="434" spans="2:9" ht="15" x14ac:dyDescent="0.25">
      <c r="B434" s="5"/>
      <c r="C434" s="5"/>
      <c r="D434" s="5"/>
      <c r="E434" s="5"/>
      <c r="F434" s="5"/>
      <c r="G434" s="5"/>
      <c r="H434" s="5"/>
      <c r="I434" s="5"/>
    </row>
    <row r="435" spans="2:9" ht="15" x14ac:dyDescent="0.25">
      <c r="G435" s="5"/>
      <c r="H435" s="5"/>
      <c r="I435" s="5"/>
    </row>
  </sheetData>
  <sheetProtection formatCells="0" formatColumns="0" formatRows="0" selectLockedCells="1" selectUnlockedCells="1"/>
  <phoneticPr fontId="0" type="noConversion"/>
  <pageMargins left="0.74803149606299213" right="0.51181102362204722" top="0.78740157480314965" bottom="0.59055118110236227" header="0.51181102362204722" footer="0.39370078740157483"/>
  <pageSetup paperSize="9" scale="87" orientation="portrait" verticalDpi="4294967294" copies="2" r:id="rId1"/>
  <headerFooter alignWithMargins="0">
    <oddHeader xml:space="preserve">&amp;L&amp;14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I19" sqref="I19"/>
    </sheetView>
  </sheetViews>
  <sheetFormatPr defaultRowHeight="13.2" x14ac:dyDescent="0.25"/>
  <cols>
    <col min="1" max="1" width="15.44140625" customWidth="1"/>
    <col min="2" max="2" width="16.44140625" customWidth="1"/>
    <col min="3" max="3" width="15.6640625" customWidth="1"/>
    <col min="4" max="4" width="36.6640625" customWidth="1"/>
  </cols>
  <sheetData>
    <row r="1" spans="1:5" ht="15.6" thickBot="1" x14ac:dyDescent="0.3">
      <c r="A1" s="5"/>
      <c r="B1" s="5"/>
      <c r="C1" s="5"/>
      <c r="D1" s="5"/>
    </row>
    <row r="2" spans="1:5" ht="18" thickBot="1" x14ac:dyDescent="0.35">
      <c r="A2" s="174" t="s">
        <v>177</v>
      </c>
      <c r="B2" s="175"/>
      <c r="C2" s="176">
        <v>102717</v>
      </c>
      <c r="D2" s="5"/>
    </row>
    <row r="3" spans="1:5" ht="15.6" thickBot="1" x14ac:dyDescent="0.3">
      <c r="A3" s="5"/>
      <c r="B3" s="5"/>
      <c r="C3" s="5"/>
      <c r="D3" s="5"/>
    </row>
    <row r="4" spans="1:5" ht="17.399999999999999" x14ac:dyDescent="0.3">
      <c r="A4" s="161" t="s">
        <v>183</v>
      </c>
      <c r="B4" s="162" t="s">
        <v>158</v>
      </c>
      <c r="C4" s="162" t="s">
        <v>159</v>
      </c>
      <c r="D4" s="163" t="s">
        <v>160</v>
      </c>
      <c r="E4" s="5"/>
    </row>
    <row r="5" spans="1:5" ht="17.399999999999999" x14ac:dyDescent="0.3">
      <c r="A5" s="164" t="s">
        <v>178</v>
      </c>
      <c r="B5" s="165">
        <v>70000</v>
      </c>
      <c r="C5" s="165"/>
      <c r="D5" s="166" t="s">
        <v>179</v>
      </c>
      <c r="E5" s="5"/>
    </row>
    <row r="6" spans="1:5" ht="17.399999999999999" x14ac:dyDescent="0.3">
      <c r="A6" s="349" t="s">
        <v>161</v>
      </c>
      <c r="B6" s="165">
        <v>5620</v>
      </c>
      <c r="C6" s="165"/>
      <c r="D6" s="166" t="s">
        <v>162</v>
      </c>
      <c r="E6" s="5"/>
    </row>
    <row r="7" spans="1:5" ht="17.399999999999999" x14ac:dyDescent="0.3">
      <c r="A7" s="350"/>
      <c r="B7" s="165">
        <v>287993</v>
      </c>
      <c r="C7" s="165"/>
      <c r="D7" s="166" t="s">
        <v>163</v>
      </c>
      <c r="E7" s="5"/>
    </row>
    <row r="8" spans="1:5" ht="17.399999999999999" x14ac:dyDescent="0.3">
      <c r="A8" s="350"/>
      <c r="B8" s="165"/>
      <c r="C8" s="167">
        <v>139343</v>
      </c>
      <c r="D8" s="166" t="s">
        <v>164</v>
      </c>
      <c r="E8" s="5"/>
    </row>
    <row r="9" spans="1:5" ht="17.399999999999999" x14ac:dyDescent="0.3">
      <c r="A9" s="350"/>
      <c r="B9" s="165"/>
      <c r="C9" s="167">
        <v>1040</v>
      </c>
      <c r="D9" s="166" t="s">
        <v>165</v>
      </c>
      <c r="E9" s="5"/>
    </row>
    <row r="10" spans="1:5" ht="17.399999999999999" x14ac:dyDescent="0.3">
      <c r="A10" s="350"/>
      <c r="B10" s="165"/>
      <c r="C10" s="167">
        <v>7505</v>
      </c>
      <c r="D10" s="166" t="s">
        <v>166</v>
      </c>
      <c r="E10" s="5"/>
    </row>
    <row r="11" spans="1:5" ht="17.399999999999999" x14ac:dyDescent="0.3">
      <c r="A11" s="351"/>
      <c r="B11" s="165"/>
      <c r="C11" s="167">
        <v>12150</v>
      </c>
      <c r="D11" s="166" t="s">
        <v>167</v>
      </c>
      <c r="E11" s="5"/>
    </row>
    <row r="12" spans="1:5" ht="17.399999999999999" x14ac:dyDescent="0.3">
      <c r="A12" s="349" t="s">
        <v>168</v>
      </c>
      <c r="B12" s="165">
        <v>-80</v>
      </c>
      <c r="C12" s="167"/>
      <c r="D12" s="166" t="s">
        <v>169</v>
      </c>
    </row>
    <row r="13" spans="1:5" ht="17.399999999999999" x14ac:dyDescent="0.3">
      <c r="A13" s="350"/>
      <c r="B13" s="165"/>
      <c r="C13" s="167">
        <v>-1920.73</v>
      </c>
      <c r="D13" s="166" t="s">
        <v>180</v>
      </c>
    </row>
    <row r="14" spans="1:5" ht="17.399999999999999" x14ac:dyDescent="0.3">
      <c r="A14" s="350"/>
      <c r="B14" s="165"/>
      <c r="C14" s="167">
        <v>-326.2</v>
      </c>
      <c r="D14" s="166" t="s">
        <v>181</v>
      </c>
    </row>
    <row r="15" spans="1:5" ht="17.399999999999999" x14ac:dyDescent="0.3">
      <c r="A15" s="350"/>
      <c r="B15" s="165"/>
      <c r="C15" s="167">
        <v>-215.46</v>
      </c>
      <c r="D15" s="166" t="s">
        <v>182</v>
      </c>
    </row>
    <row r="16" spans="1:5" ht="17.399999999999999" x14ac:dyDescent="0.3">
      <c r="A16" s="350"/>
      <c r="B16" s="165"/>
      <c r="C16" s="167">
        <v>3558</v>
      </c>
      <c r="D16" s="166" t="s">
        <v>170</v>
      </c>
    </row>
    <row r="17" spans="1:4" ht="17.399999999999999" x14ac:dyDescent="0.3">
      <c r="A17" s="350"/>
      <c r="B17" s="165"/>
      <c r="C17" s="167">
        <v>3414.28</v>
      </c>
      <c r="D17" s="166" t="s">
        <v>45</v>
      </c>
    </row>
    <row r="18" spans="1:4" ht="17.399999999999999" x14ac:dyDescent="0.3">
      <c r="A18" s="350"/>
      <c r="B18" s="165"/>
      <c r="C18" s="167">
        <v>50109</v>
      </c>
      <c r="D18" s="166" t="s">
        <v>46</v>
      </c>
    </row>
    <row r="19" spans="1:4" ht="17.399999999999999" x14ac:dyDescent="0.3">
      <c r="A19" s="350"/>
      <c r="B19" s="165"/>
      <c r="C19" s="167">
        <v>300</v>
      </c>
      <c r="D19" s="166" t="s">
        <v>91</v>
      </c>
    </row>
    <row r="20" spans="1:4" ht="17.399999999999999" x14ac:dyDescent="0.3">
      <c r="A20" s="351"/>
      <c r="B20" s="165"/>
      <c r="C20" s="167">
        <v>5362</v>
      </c>
      <c r="D20" s="166" t="s">
        <v>69</v>
      </c>
    </row>
    <row r="21" spans="1:4" ht="17.399999999999999" x14ac:dyDescent="0.3">
      <c r="A21" s="349" t="s">
        <v>171</v>
      </c>
      <c r="B21" s="165"/>
      <c r="C21" s="167">
        <v>109166</v>
      </c>
      <c r="D21" s="166" t="s">
        <v>172</v>
      </c>
    </row>
    <row r="22" spans="1:4" ht="17.399999999999999" x14ac:dyDescent="0.3">
      <c r="A22" s="350"/>
      <c r="B22" s="165"/>
      <c r="C22" s="167">
        <v>5811</v>
      </c>
      <c r="D22" s="166" t="s">
        <v>173</v>
      </c>
    </row>
    <row r="23" spans="1:4" ht="17.399999999999999" x14ac:dyDescent="0.3">
      <c r="A23" s="350"/>
      <c r="B23" s="165"/>
      <c r="C23" s="167">
        <v>3600</v>
      </c>
      <c r="D23" s="166" t="s">
        <v>46</v>
      </c>
    </row>
    <row r="24" spans="1:4" ht="17.399999999999999" x14ac:dyDescent="0.3">
      <c r="A24" s="351"/>
      <c r="B24" s="165"/>
      <c r="C24" s="165">
        <v>1089</v>
      </c>
      <c r="D24" s="166" t="s">
        <v>174</v>
      </c>
    </row>
    <row r="25" spans="1:4" ht="18" thickBot="1" x14ac:dyDescent="0.35">
      <c r="A25" s="168" t="s">
        <v>176</v>
      </c>
      <c r="B25" s="169"/>
      <c r="C25" s="169">
        <v>2004</v>
      </c>
      <c r="D25" s="170" t="s">
        <v>175</v>
      </c>
    </row>
    <row r="26" spans="1:4" ht="18" thickBot="1" x14ac:dyDescent="0.35">
      <c r="A26" s="171"/>
      <c r="B26" s="172">
        <f>SUM(B5:B25)</f>
        <v>363533</v>
      </c>
      <c r="C26" s="172">
        <f>SUM(C5:C25)</f>
        <v>341988.89</v>
      </c>
      <c r="D26" s="173"/>
    </row>
    <row r="27" spans="1:4" ht="15.6" thickBot="1" x14ac:dyDescent="0.3">
      <c r="A27" s="5"/>
      <c r="B27" s="5"/>
      <c r="C27" s="5"/>
      <c r="D27" s="5"/>
    </row>
    <row r="28" spans="1:4" ht="18" thickBot="1" x14ac:dyDescent="0.35">
      <c r="A28" s="5"/>
      <c r="B28" s="174" t="s">
        <v>184</v>
      </c>
      <c r="C28" s="176">
        <f>C2+B26-C26</f>
        <v>124261.10999999999</v>
      </c>
      <c r="D28" s="5"/>
    </row>
    <row r="29" spans="1:4" ht="15" x14ac:dyDescent="0.25">
      <c r="A29" s="5"/>
      <c r="B29" s="5"/>
      <c r="C29" s="5"/>
      <c r="D29" s="5"/>
    </row>
    <row r="30" spans="1:4" ht="15" x14ac:dyDescent="0.25">
      <c r="A30" s="5"/>
      <c r="B30" s="5"/>
      <c r="C30" s="5"/>
      <c r="D30" s="5"/>
    </row>
    <row r="31" spans="1:4" ht="15" x14ac:dyDescent="0.25">
      <c r="A31" s="5"/>
      <c r="B31" s="5"/>
      <c r="C31" s="5"/>
      <c r="D31" s="5"/>
    </row>
  </sheetData>
  <mergeCells count="3">
    <mergeCell ref="A6:A11"/>
    <mergeCell ref="A12:A20"/>
    <mergeCell ref="A21:A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3"/>
  <sheetViews>
    <sheetView topLeftCell="A3" workbookViewId="0">
      <selection activeCell="E66" sqref="E66"/>
    </sheetView>
  </sheetViews>
  <sheetFormatPr defaultColWidth="9.109375" defaultRowHeight="13.2" x14ac:dyDescent="0.25"/>
  <cols>
    <col min="1" max="1" width="42" style="1" customWidth="1"/>
    <col min="2" max="2" width="12" style="1" customWidth="1"/>
    <col min="3" max="3" width="15.44140625" style="1" customWidth="1"/>
    <col min="4" max="4" width="15.109375" style="1" customWidth="1"/>
    <col min="5" max="5" width="14.88671875" style="1" customWidth="1"/>
    <col min="6" max="6" width="13.44140625" style="1" hidden="1" customWidth="1"/>
    <col min="7" max="7" width="5" style="1" hidden="1" customWidth="1"/>
    <col min="8" max="8" width="22.5546875" style="1" customWidth="1"/>
    <col min="9" max="9" width="15.109375" style="1" customWidth="1"/>
    <col min="10" max="16384" width="9.109375" style="1"/>
  </cols>
  <sheetData>
    <row r="1" spans="1:9" hidden="1" x14ac:dyDescent="0.25">
      <c r="A1" s="17" t="s">
        <v>121</v>
      </c>
    </row>
    <row r="2" spans="1:9" hidden="1" x14ac:dyDescent="0.25">
      <c r="A2" s="17" t="s">
        <v>70</v>
      </c>
    </row>
    <row r="3" spans="1:9" ht="15.6" x14ac:dyDescent="0.3">
      <c r="A3" s="2" t="s">
        <v>0</v>
      </c>
      <c r="B3" s="3"/>
      <c r="C3" s="3"/>
      <c r="D3" s="3"/>
    </row>
    <row r="4" spans="1:9" ht="15.6" x14ac:dyDescent="0.3">
      <c r="A4" s="43">
        <v>43251</v>
      </c>
      <c r="B4" s="2"/>
      <c r="C4" s="2"/>
      <c r="D4" s="2"/>
    </row>
    <row r="5" spans="1:9" ht="11.25" customHeight="1" thickBot="1" x14ac:dyDescent="0.3">
      <c r="D5" s="4"/>
      <c r="E5" s="12" t="s">
        <v>77</v>
      </c>
      <c r="H5" s="28"/>
    </row>
    <row r="6" spans="1:9" ht="66.75" customHeight="1" thickBot="1" x14ac:dyDescent="0.3">
      <c r="A6" s="26" t="s">
        <v>1</v>
      </c>
      <c r="B6" s="27" t="s">
        <v>9</v>
      </c>
      <c r="C6" s="56" t="s">
        <v>73</v>
      </c>
      <c r="D6" s="48" t="s">
        <v>106</v>
      </c>
      <c r="E6" s="47" t="s">
        <v>74</v>
      </c>
      <c r="F6" s="28"/>
      <c r="H6" s="28"/>
    </row>
    <row r="7" spans="1:9" ht="17.25" customHeight="1" x14ac:dyDescent="0.3">
      <c r="A7" s="41" t="s">
        <v>75</v>
      </c>
      <c r="B7" s="86" t="s">
        <v>76</v>
      </c>
      <c r="C7" s="81">
        <v>1</v>
      </c>
      <c r="D7" s="29">
        <v>2</v>
      </c>
      <c r="E7" s="80" t="s">
        <v>116</v>
      </c>
      <c r="F7" s="5"/>
      <c r="G7" s="5"/>
      <c r="H7" s="23"/>
      <c r="I7" s="5"/>
    </row>
    <row r="8" spans="1:9" ht="17.25" hidden="1" customHeight="1" thickBot="1" x14ac:dyDescent="0.35">
      <c r="A8" s="41">
        <v>1</v>
      </c>
      <c r="B8" s="86">
        <v>2</v>
      </c>
      <c r="C8" s="81">
        <v>3</v>
      </c>
      <c r="D8" s="29">
        <v>4</v>
      </c>
      <c r="E8" s="80" t="s">
        <v>114</v>
      </c>
      <c r="F8" s="5"/>
      <c r="G8" s="5"/>
      <c r="H8" s="5"/>
      <c r="I8" s="5"/>
    </row>
    <row r="9" spans="1:9" ht="21" customHeight="1" x14ac:dyDescent="0.3">
      <c r="A9" s="34" t="s">
        <v>15</v>
      </c>
      <c r="B9" s="87"/>
      <c r="C9" s="51">
        <v>2922828.18</v>
      </c>
      <c r="D9" s="25">
        <f t="shared" ref="D9:D71" si="0">E9-C9</f>
        <v>1225647.9300000002</v>
      </c>
      <c r="E9" s="61">
        <f>E10+E16</f>
        <v>4148476.1100000003</v>
      </c>
      <c r="F9" s="13">
        <f>E10+E16</f>
        <v>4148476.1100000003</v>
      </c>
      <c r="G9" s="23"/>
      <c r="H9" s="71"/>
      <c r="I9" s="28"/>
    </row>
    <row r="10" spans="1:9" ht="21" customHeight="1" x14ac:dyDescent="0.3">
      <c r="A10" s="34" t="s">
        <v>119</v>
      </c>
      <c r="B10" s="87"/>
      <c r="C10" s="51">
        <v>2548391</v>
      </c>
      <c r="D10" s="25">
        <f t="shared" si="0"/>
        <v>577647.93000000017</v>
      </c>
      <c r="E10" s="61">
        <f>E15+E11</f>
        <v>3126038.93</v>
      </c>
      <c r="F10" s="13"/>
      <c r="G10" s="44">
        <f>E9-E88</f>
        <v>2725764.53</v>
      </c>
      <c r="H10" s="71"/>
    </row>
    <row r="11" spans="1:9" ht="15.6" x14ac:dyDescent="0.3">
      <c r="A11" s="30" t="s">
        <v>113</v>
      </c>
      <c r="B11" s="87"/>
      <c r="C11" s="51">
        <v>48740</v>
      </c>
      <c r="D11" s="25">
        <f>E11-C11</f>
        <v>2647.9300000000003</v>
      </c>
      <c r="E11" s="61">
        <v>51387.93</v>
      </c>
      <c r="F11" s="13"/>
      <c r="G11" s="23"/>
      <c r="H11" s="71"/>
      <c r="I11" s="5"/>
    </row>
    <row r="12" spans="1:9" ht="15.75" hidden="1" customHeight="1" x14ac:dyDescent="0.3">
      <c r="A12" s="31" t="s">
        <v>7</v>
      </c>
      <c r="B12" s="87"/>
      <c r="C12" s="51">
        <v>48740</v>
      </c>
      <c r="D12" s="25">
        <f>E12-C12</f>
        <v>0</v>
      </c>
      <c r="E12" s="61">
        <v>48740</v>
      </c>
      <c r="F12" s="13"/>
      <c r="G12" s="23"/>
      <c r="H12" s="71"/>
      <c r="I12" s="5"/>
    </row>
    <row r="13" spans="1:9" ht="15.6" x14ac:dyDescent="0.3">
      <c r="A13" s="31" t="s">
        <v>8</v>
      </c>
      <c r="B13" s="87"/>
      <c r="C13" s="51">
        <v>48740</v>
      </c>
      <c r="D13" s="25">
        <f>E13-C13</f>
        <v>2648</v>
      </c>
      <c r="E13" s="61">
        <v>51388</v>
      </c>
      <c r="F13" s="13"/>
      <c r="G13" s="23"/>
      <c r="H13" s="71"/>
      <c r="I13" s="5"/>
    </row>
    <row r="14" spans="1:9" ht="15.6" hidden="1" x14ac:dyDescent="0.3">
      <c r="A14" s="32" t="s">
        <v>2</v>
      </c>
      <c r="B14" s="87"/>
      <c r="C14" s="51">
        <v>198096</v>
      </c>
      <c r="D14" s="25">
        <f t="shared" si="0"/>
        <v>0</v>
      </c>
      <c r="E14" s="61">
        <v>198096</v>
      </c>
      <c r="F14" s="13"/>
      <c r="G14" s="23"/>
      <c r="H14" s="71"/>
      <c r="I14" s="5"/>
    </row>
    <row r="15" spans="1:9" ht="30" customHeight="1" x14ac:dyDescent="0.3">
      <c r="A15" s="30" t="s">
        <v>4</v>
      </c>
      <c r="B15" s="87"/>
      <c r="C15" s="51">
        <v>2499651</v>
      </c>
      <c r="D15" s="25">
        <f t="shared" si="0"/>
        <v>575000</v>
      </c>
      <c r="E15" s="61">
        <v>3074651</v>
      </c>
      <c r="F15" s="13"/>
      <c r="G15" s="23"/>
      <c r="H15" s="72"/>
      <c r="I15" s="23"/>
    </row>
    <row r="16" spans="1:9" ht="16.5" customHeight="1" x14ac:dyDescent="0.3">
      <c r="A16" s="34" t="s">
        <v>120</v>
      </c>
      <c r="B16" s="87"/>
      <c r="C16" s="51">
        <v>374437.18</v>
      </c>
      <c r="D16" s="25">
        <f t="shared" si="0"/>
        <v>648000</v>
      </c>
      <c r="E16" s="61">
        <v>1022437.18</v>
      </c>
      <c r="F16" s="13"/>
      <c r="G16" s="44"/>
      <c r="H16" s="71"/>
      <c r="I16" s="5"/>
    </row>
    <row r="17" spans="1:10" ht="33" customHeight="1" x14ac:dyDescent="0.3">
      <c r="A17" s="33" t="s">
        <v>115</v>
      </c>
      <c r="B17" s="87"/>
      <c r="C17" s="51">
        <v>1841257.22</v>
      </c>
      <c r="D17" s="25">
        <f>E17-C17</f>
        <v>884507.30999999982</v>
      </c>
      <c r="E17" s="61">
        <f>E18+E80</f>
        <v>2725764.53</v>
      </c>
      <c r="F17" s="13">
        <f>E18+E80</f>
        <v>2725764.53</v>
      </c>
      <c r="G17" s="23">
        <f>E17-F17</f>
        <v>0</v>
      </c>
      <c r="H17" s="71"/>
      <c r="I17" s="23"/>
    </row>
    <row r="18" spans="1:10" ht="16.8" x14ac:dyDescent="0.3">
      <c r="A18" s="34" t="s">
        <v>112</v>
      </c>
      <c r="B18" s="87"/>
      <c r="C18" s="51">
        <v>1704257.22</v>
      </c>
      <c r="D18" s="25">
        <f t="shared" si="0"/>
        <v>884507.30999999982</v>
      </c>
      <c r="E18" s="61">
        <f>E19</f>
        <v>2588764.5299999998</v>
      </c>
      <c r="F18" s="13">
        <f>E19+E76</f>
        <v>2588764.5299999998</v>
      </c>
      <c r="G18" s="23"/>
      <c r="H18" s="71"/>
      <c r="I18" s="23"/>
    </row>
    <row r="19" spans="1:10" ht="18" customHeight="1" x14ac:dyDescent="0.3">
      <c r="A19" s="30" t="s">
        <v>10</v>
      </c>
      <c r="B19" s="87"/>
      <c r="C19" s="51">
        <v>1704257.22</v>
      </c>
      <c r="D19" s="25">
        <f>E19-C19</f>
        <v>884507.30999999982</v>
      </c>
      <c r="E19" s="61">
        <f>E21+E44</f>
        <v>2588764.5299999998</v>
      </c>
      <c r="F19" s="13"/>
      <c r="G19" s="23"/>
      <c r="H19" s="71"/>
      <c r="I19" s="5"/>
    </row>
    <row r="20" spans="1:10" ht="15.75" hidden="1" customHeight="1" x14ac:dyDescent="0.3">
      <c r="A20" s="30"/>
      <c r="B20" s="87"/>
      <c r="C20" s="51"/>
      <c r="D20" s="25">
        <f t="shared" si="0"/>
        <v>0</v>
      </c>
      <c r="E20" s="61"/>
      <c r="F20" s="13"/>
      <c r="G20" s="23"/>
      <c r="H20" s="71"/>
      <c r="I20" s="5"/>
    </row>
    <row r="21" spans="1:10" ht="15.75" customHeight="1" x14ac:dyDescent="0.3">
      <c r="A21" s="30" t="s">
        <v>17</v>
      </c>
      <c r="B21" s="88">
        <v>10</v>
      </c>
      <c r="C21" s="51">
        <v>768554</v>
      </c>
      <c r="D21" s="25">
        <f t="shared" si="0"/>
        <v>214258</v>
      </c>
      <c r="E21" s="61">
        <f>E22+E33+E34</f>
        <v>982812</v>
      </c>
      <c r="F21" s="13"/>
      <c r="G21" s="23"/>
      <c r="H21" s="71"/>
      <c r="I21" s="5"/>
      <c r="J21" s="28"/>
    </row>
    <row r="22" spans="1:10" ht="15.75" customHeight="1" x14ac:dyDescent="0.3">
      <c r="A22" s="32" t="s">
        <v>28</v>
      </c>
      <c r="B22" s="88">
        <v>10.01</v>
      </c>
      <c r="C22" s="51">
        <v>721511</v>
      </c>
      <c r="D22" s="25">
        <f t="shared" si="0"/>
        <v>208421</v>
      </c>
      <c r="E22" s="61">
        <f>E23+E27+E28</f>
        <v>929932</v>
      </c>
      <c r="F22" s="13"/>
      <c r="G22" s="23"/>
      <c r="H22" s="71"/>
      <c r="I22" s="5"/>
    </row>
    <row r="23" spans="1:10" ht="15.75" customHeight="1" x14ac:dyDescent="0.25">
      <c r="A23" s="32" t="s">
        <v>93</v>
      </c>
      <c r="B23" s="89" t="s">
        <v>18</v>
      </c>
      <c r="C23" s="73">
        <v>690041</v>
      </c>
      <c r="D23" s="70">
        <f t="shared" si="0"/>
        <v>199768</v>
      </c>
      <c r="E23" s="24">
        <v>889809</v>
      </c>
      <c r="F23" s="13"/>
      <c r="G23" s="23"/>
      <c r="H23" s="71"/>
      <c r="I23" s="5"/>
    </row>
    <row r="24" spans="1:10" ht="15.75" hidden="1" customHeight="1" x14ac:dyDescent="0.25">
      <c r="A24" s="32" t="s">
        <v>29</v>
      </c>
      <c r="B24" s="89" t="s">
        <v>19</v>
      </c>
      <c r="C24" s="50"/>
      <c r="D24" s="70">
        <f t="shared" si="0"/>
        <v>0</v>
      </c>
      <c r="E24" s="70"/>
      <c r="F24" s="13"/>
      <c r="G24" s="23"/>
      <c r="H24" s="71"/>
      <c r="I24" s="5"/>
    </row>
    <row r="25" spans="1:10" ht="15.75" hidden="1" customHeight="1" x14ac:dyDescent="0.25">
      <c r="A25" s="32" t="s">
        <v>30</v>
      </c>
      <c r="B25" s="89" t="s">
        <v>20</v>
      </c>
      <c r="C25" s="50"/>
      <c r="D25" s="70">
        <f t="shared" si="0"/>
        <v>0</v>
      </c>
      <c r="E25" s="70"/>
      <c r="F25" s="13"/>
      <c r="G25" s="23"/>
      <c r="H25" s="71"/>
      <c r="I25" s="5"/>
    </row>
    <row r="26" spans="1:10" ht="15.75" hidden="1" customHeight="1" x14ac:dyDescent="0.25">
      <c r="A26" s="32" t="s">
        <v>31</v>
      </c>
      <c r="B26" s="89" t="s">
        <v>21</v>
      </c>
      <c r="C26" s="50"/>
      <c r="D26" s="70">
        <f t="shared" si="0"/>
        <v>0</v>
      </c>
      <c r="E26" s="70"/>
      <c r="F26" s="13"/>
      <c r="G26" s="23"/>
      <c r="H26" s="71"/>
      <c r="I26" s="5"/>
    </row>
    <row r="27" spans="1:10" ht="15.75" customHeight="1" x14ac:dyDescent="0.25">
      <c r="A27" s="32" t="s">
        <v>32</v>
      </c>
      <c r="B27" s="89" t="s">
        <v>22</v>
      </c>
      <c r="C27" s="50"/>
      <c r="D27" s="70"/>
      <c r="E27" s="70"/>
      <c r="F27" s="13"/>
      <c r="G27" s="23"/>
      <c r="H27" s="71"/>
      <c r="I27" s="5"/>
    </row>
    <row r="28" spans="1:10" ht="15.75" customHeight="1" x14ac:dyDescent="0.25">
      <c r="A28" s="32" t="s">
        <v>33</v>
      </c>
      <c r="B28" s="89" t="s">
        <v>23</v>
      </c>
      <c r="C28" s="73">
        <v>31470</v>
      </c>
      <c r="D28" s="70">
        <f t="shared" si="0"/>
        <v>8653</v>
      </c>
      <c r="E28" s="24">
        <v>40123</v>
      </c>
      <c r="F28" s="13"/>
      <c r="G28" s="23"/>
      <c r="H28" s="71"/>
      <c r="I28" s="5"/>
    </row>
    <row r="29" spans="1:10" ht="15.75" hidden="1" customHeight="1" x14ac:dyDescent="0.3">
      <c r="A29" s="32" t="s">
        <v>83</v>
      </c>
      <c r="B29" s="89" t="s">
        <v>82</v>
      </c>
      <c r="C29" s="51"/>
      <c r="D29" s="70">
        <f t="shared" si="0"/>
        <v>0</v>
      </c>
      <c r="E29" s="61"/>
      <c r="F29" s="13"/>
      <c r="G29" s="23"/>
      <c r="H29" s="71"/>
      <c r="I29" s="5"/>
    </row>
    <row r="30" spans="1:10" ht="15.75" hidden="1" customHeight="1" x14ac:dyDescent="0.3">
      <c r="A30" s="32" t="s">
        <v>34</v>
      </c>
      <c r="B30" s="90" t="s">
        <v>78</v>
      </c>
      <c r="C30" s="51"/>
      <c r="D30" s="70">
        <f t="shared" si="0"/>
        <v>0</v>
      </c>
      <c r="E30" s="61"/>
      <c r="F30" s="13"/>
      <c r="G30" s="23"/>
      <c r="H30" s="71"/>
      <c r="I30" s="5"/>
    </row>
    <row r="31" spans="1:10" ht="15.75" hidden="1" customHeight="1" x14ac:dyDescent="0.3">
      <c r="A31" s="32" t="s">
        <v>80</v>
      </c>
      <c r="B31" s="89" t="s">
        <v>79</v>
      </c>
      <c r="C31" s="51"/>
      <c r="D31" s="70">
        <f t="shared" si="0"/>
        <v>0</v>
      </c>
      <c r="E31" s="61"/>
      <c r="F31" s="13"/>
      <c r="G31" s="23"/>
      <c r="H31" s="71"/>
      <c r="I31" s="5"/>
    </row>
    <row r="32" spans="1:10" ht="15.75" hidden="1" customHeight="1" x14ac:dyDescent="0.3">
      <c r="A32" s="32"/>
      <c r="B32" s="89"/>
      <c r="C32" s="51"/>
      <c r="D32" s="70">
        <f t="shared" si="0"/>
        <v>0</v>
      </c>
      <c r="E32" s="61"/>
      <c r="F32" s="13"/>
      <c r="G32" s="23"/>
      <c r="H32" s="71"/>
      <c r="I32" s="5"/>
    </row>
    <row r="33" spans="1:9" ht="15.75" customHeight="1" x14ac:dyDescent="0.3">
      <c r="A33" s="30" t="s">
        <v>129</v>
      </c>
      <c r="B33" s="91" t="s">
        <v>130</v>
      </c>
      <c r="C33" s="51">
        <v>-1150</v>
      </c>
      <c r="D33" s="70">
        <f t="shared" si="0"/>
        <v>1150</v>
      </c>
      <c r="E33" s="61">
        <v>0</v>
      </c>
      <c r="F33" s="13"/>
      <c r="G33" s="23"/>
      <c r="H33" s="71"/>
      <c r="I33" s="5"/>
    </row>
    <row r="34" spans="1:9" ht="15.75" customHeight="1" x14ac:dyDescent="0.3">
      <c r="A34" s="30" t="s">
        <v>35</v>
      </c>
      <c r="B34" s="88">
        <v>10.029999999999999</v>
      </c>
      <c r="C34" s="51">
        <v>48193</v>
      </c>
      <c r="D34" s="25">
        <f t="shared" si="0"/>
        <v>4687</v>
      </c>
      <c r="E34" s="61">
        <f>E35+E36+E37+E38+E39+E43</f>
        <v>52880</v>
      </c>
      <c r="F34" s="13"/>
      <c r="G34" s="23">
        <f>E35+E36+E37+E38+E39</f>
        <v>35343</v>
      </c>
      <c r="H34" s="71"/>
      <c r="I34" s="5"/>
    </row>
    <row r="35" spans="1:9" ht="15.75" customHeight="1" x14ac:dyDescent="0.25">
      <c r="A35" s="32" t="s">
        <v>36</v>
      </c>
      <c r="B35" s="89" t="s">
        <v>24</v>
      </c>
      <c r="C35" s="73">
        <v>24592</v>
      </c>
      <c r="D35" s="70">
        <f t="shared" si="0"/>
        <v>0</v>
      </c>
      <c r="E35" s="24">
        <v>24592</v>
      </c>
      <c r="F35" s="13"/>
      <c r="G35" s="23"/>
      <c r="H35" s="71"/>
      <c r="I35" s="5"/>
    </row>
    <row r="36" spans="1:9" ht="15.75" customHeight="1" x14ac:dyDescent="0.25">
      <c r="A36" s="32" t="s">
        <v>37</v>
      </c>
      <c r="B36" s="89" t="s">
        <v>25</v>
      </c>
      <c r="C36" s="73">
        <v>730</v>
      </c>
      <c r="D36" s="70">
        <f t="shared" si="0"/>
        <v>0</v>
      </c>
      <c r="E36" s="24">
        <v>730</v>
      </c>
      <c r="F36" s="13"/>
      <c r="G36" s="23"/>
      <c r="H36" s="71"/>
      <c r="I36" s="5"/>
    </row>
    <row r="37" spans="1:9" ht="15.75" customHeight="1" x14ac:dyDescent="0.25">
      <c r="A37" s="32" t="s">
        <v>38</v>
      </c>
      <c r="B37" s="89" t="s">
        <v>26</v>
      </c>
      <c r="C37" s="73">
        <v>8093</v>
      </c>
      <c r="D37" s="70">
        <f t="shared" si="0"/>
        <v>0</v>
      </c>
      <c r="E37" s="24">
        <v>8093</v>
      </c>
      <c r="F37" s="13"/>
      <c r="G37" s="23"/>
      <c r="H37" s="71"/>
      <c r="I37" s="5"/>
    </row>
    <row r="38" spans="1:9" ht="15.75" customHeight="1" x14ac:dyDescent="0.25">
      <c r="A38" s="32" t="s">
        <v>39</v>
      </c>
      <c r="B38" s="89" t="s">
        <v>27</v>
      </c>
      <c r="C38" s="73">
        <v>605</v>
      </c>
      <c r="D38" s="70">
        <f t="shared" si="0"/>
        <v>0</v>
      </c>
      <c r="E38" s="24">
        <v>605</v>
      </c>
      <c r="F38" s="13"/>
      <c r="G38" s="23"/>
      <c r="H38" s="71"/>
      <c r="I38" s="5"/>
    </row>
    <row r="39" spans="1:9" ht="15.75" customHeight="1" x14ac:dyDescent="0.25">
      <c r="A39" s="32" t="s">
        <v>72</v>
      </c>
      <c r="B39" s="89" t="s">
        <v>71</v>
      </c>
      <c r="C39" s="73">
        <v>1323</v>
      </c>
      <c r="D39" s="70">
        <f t="shared" si="0"/>
        <v>0</v>
      </c>
      <c r="E39" s="24">
        <v>1323</v>
      </c>
      <c r="F39" s="13"/>
      <c r="G39" s="23"/>
      <c r="H39" s="71"/>
      <c r="I39" s="5"/>
    </row>
    <row r="40" spans="1:9" ht="15.75" hidden="1" customHeight="1" x14ac:dyDescent="0.3">
      <c r="A40" s="32" t="s">
        <v>117</v>
      </c>
      <c r="B40" s="89" t="s">
        <v>88</v>
      </c>
      <c r="C40" s="51"/>
      <c r="D40" s="70">
        <f t="shared" si="0"/>
        <v>0</v>
      </c>
      <c r="E40" s="61"/>
      <c r="F40" s="13"/>
      <c r="G40" s="23"/>
      <c r="H40" s="71"/>
      <c r="I40" s="5"/>
    </row>
    <row r="41" spans="1:9" ht="15.75" hidden="1" customHeight="1" x14ac:dyDescent="0.3">
      <c r="A41" s="32" t="s">
        <v>87</v>
      </c>
      <c r="B41" s="89"/>
      <c r="C41" s="51"/>
      <c r="D41" s="70">
        <f t="shared" si="0"/>
        <v>0</v>
      </c>
      <c r="E41" s="61"/>
      <c r="F41" s="13"/>
      <c r="G41" s="23"/>
      <c r="H41" s="71"/>
      <c r="I41" s="5"/>
    </row>
    <row r="42" spans="1:9" ht="15.75" hidden="1" customHeight="1" x14ac:dyDescent="0.3">
      <c r="A42" s="32"/>
      <c r="B42" s="89"/>
      <c r="C42" s="51"/>
      <c r="D42" s="70">
        <f t="shared" si="0"/>
        <v>0</v>
      </c>
      <c r="E42" s="61"/>
      <c r="F42" s="13"/>
      <c r="G42" s="23"/>
      <c r="H42" s="71"/>
      <c r="I42" s="5"/>
    </row>
    <row r="43" spans="1:9" ht="30.75" customHeight="1" x14ac:dyDescent="0.25">
      <c r="A43" s="32" t="s">
        <v>136</v>
      </c>
      <c r="B43" s="92" t="s">
        <v>135</v>
      </c>
      <c r="C43" s="50">
        <v>12850</v>
      </c>
      <c r="D43" s="70">
        <f t="shared" si="0"/>
        <v>4687</v>
      </c>
      <c r="E43" s="70">
        <v>17537</v>
      </c>
      <c r="F43" s="13"/>
      <c r="G43" s="23"/>
      <c r="H43" s="71"/>
      <c r="I43" s="5"/>
    </row>
    <row r="44" spans="1:9" ht="15.75" customHeight="1" x14ac:dyDescent="0.3">
      <c r="A44" s="35" t="s">
        <v>40</v>
      </c>
      <c r="B44" s="88">
        <v>20</v>
      </c>
      <c r="C44" s="51">
        <v>935703.22</v>
      </c>
      <c r="D44" s="25">
        <f t="shared" si="0"/>
        <v>670249.30999999982</v>
      </c>
      <c r="E44" s="61">
        <f>E45+E56+E58+E61+E64+E65+E66+E67+E68</f>
        <v>1605952.5299999998</v>
      </c>
      <c r="F44" s="13">
        <f>E45+E56+E64+E70+E67+E68</f>
        <v>2478793.16</v>
      </c>
      <c r="G44" s="23">
        <v>1646909</v>
      </c>
      <c r="H44" s="51"/>
      <c r="I44" s="5"/>
    </row>
    <row r="45" spans="1:9" ht="15.75" customHeight="1" x14ac:dyDescent="0.3">
      <c r="A45" s="36" t="s">
        <v>47</v>
      </c>
      <c r="B45" s="88">
        <v>20.010000000000002</v>
      </c>
      <c r="C45" s="51">
        <v>363731.01</v>
      </c>
      <c r="D45" s="25">
        <f t="shared" si="0"/>
        <v>98824.69</v>
      </c>
      <c r="E45" s="61">
        <f>SUM(E46:E55)</f>
        <v>462555.7</v>
      </c>
      <c r="F45" s="51">
        <f>SUM(F46:F55)</f>
        <v>1441000</v>
      </c>
      <c r="G45" s="74">
        <f>SUM(G46:G55)</f>
        <v>978444.29999999993</v>
      </c>
      <c r="H45" s="51"/>
      <c r="I45" s="5"/>
    </row>
    <row r="46" spans="1:9" ht="15.75" customHeight="1" x14ac:dyDescent="0.25">
      <c r="A46" s="36" t="s">
        <v>48</v>
      </c>
      <c r="B46" s="89" t="s">
        <v>41</v>
      </c>
      <c r="C46" s="73">
        <v>87</v>
      </c>
      <c r="D46" s="70">
        <f t="shared" si="0"/>
        <v>0</v>
      </c>
      <c r="E46" s="24">
        <v>87</v>
      </c>
      <c r="F46" s="13">
        <v>28000</v>
      </c>
      <c r="G46" s="23">
        <f>F46-E46</f>
        <v>27913</v>
      </c>
      <c r="H46" s="71"/>
      <c r="I46" s="5"/>
    </row>
    <row r="47" spans="1:9" ht="15.75" customHeight="1" x14ac:dyDescent="0.25">
      <c r="A47" s="36" t="s">
        <v>49</v>
      </c>
      <c r="B47" s="89" t="s">
        <v>42</v>
      </c>
      <c r="C47" s="73">
        <v>392.7</v>
      </c>
      <c r="D47" s="70">
        <f>E47-C47</f>
        <v>0</v>
      </c>
      <c r="E47" s="24">
        <v>392.7</v>
      </c>
      <c r="F47" s="13">
        <v>19000</v>
      </c>
      <c r="G47" s="23">
        <f>F47-E47</f>
        <v>18607.3</v>
      </c>
      <c r="H47" s="71"/>
      <c r="I47" s="5"/>
    </row>
    <row r="48" spans="1:9" ht="15.75" customHeight="1" x14ac:dyDescent="0.25">
      <c r="A48" s="36" t="s">
        <v>50</v>
      </c>
      <c r="B48" s="89" t="s">
        <v>43</v>
      </c>
      <c r="C48" s="73">
        <v>41935.24</v>
      </c>
      <c r="D48" s="70">
        <f>E48-C48</f>
        <v>9693.61</v>
      </c>
      <c r="E48" s="24">
        <v>51628.85</v>
      </c>
      <c r="F48" s="13">
        <v>163000</v>
      </c>
      <c r="G48" s="23">
        <f>F48-E48</f>
        <v>111371.15</v>
      </c>
      <c r="H48" s="71"/>
      <c r="I48" s="5"/>
    </row>
    <row r="49" spans="1:9" ht="15.75" customHeight="1" x14ac:dyDescent="0.25">
      <c r="A49" s="36" t="s">
        <v>51</v>
      </c>
      <c r="B49" s="89" t="s">
        <v>44</v>
      </c>
      <c r="C49" s="73">
        <v>2927.07</v>
      </c>
      <c r="D49" s="70">
        <f t="shared" si="0"/>
        <v>532.44000000000005</v>
      </c>
      <c r="E49" s="24">
        <v>3459.51</v>
      </c>
      <c r="F49" s="13">
        <v>18000</v>
      </c>
      <c r="G49" s="23">
        <f t="shared" ref="G49:G56" si="1">F49-E49</f>
        <v>14540.49</v>
      </c>
      <c r="H49" s="71"/>
      <c r="I49" s="5"/>
    </row>
    <row r="50" spans="1:9" ht="15.75" customHeight="1" x14ac:dyDescent="0.25">
      <c r="A50" s="36" t="s">
        <v>90</v>
      </c>
      <c r="B50" s="89" t="s">
        <v>89</v>
      </c>
      <c r="C50" s="50"/>
      <c r="D50" s="70">
        <f t="shared" si="0"/>
        <v>0</v>
      </c>
      <c r="E50" s="70"/>
      <c r="F50" s="13">
        <v>50000</v>
      </c>
      <c r="G50" s="23">
        <f t="shared" si="1"/>
        <v>50000</v>
      </c>
      <c r="H50" s="71"/>
      <c r="I50" s="5"/>
    </row>
    <row r="51" spans="1:9" ht="15.75" customHeight="1" x14ac:dyDescent="0.25">
      <c r="A51" s="36" t="s">
        <v>94</v>
      </c>
      <c r="B51" s="89" t="s">
        <v>95</v>
      </c>
      <c r="C51" s="50"/>
      <c r="D51" s="70">
        <f t="shared" si="0"/>
        <v>1544.62</v>
      </c>
      <c r="E51" s="70">
        <v>1544.62</v>
      </c>
      <c r="F51" s="13">
        <v>3000</v>
      </c>
      <c r="G51" s="23">
        <f t="shared" si="1"/>
        <v>1455.38</v>
      </c>
      <c r="H51" s="71"/>
      <c r="I51" s="5"/>
    </row>
    <row r="52" spans="1:9" ht="15.75" customHeight="1" x14ac:dyDescent="0.25">
      <c r="A52" s="36" t="s">
        <v>97</v>
      </c>
      <c r="B52" s="89" t="s">
        <v>98</v>
      </c>
      <c r="C52" s="50"/>
      <c r="D52" s="70">
        <f t="shared" si="0"/>
        <v>0</v>
      </c>
      <c r="E52" s="70"/>
      <c r="F52" s="13">
        <v>1000</v>
      </c>
      <c r="G52" s="23">
        <f t="shared" si="1"/>
        <v>1000</v>
      </c>
      <c r="H52" s="71"/>
      <c r="I52" s="5"/>
    </row>
    <row r="53" spans="1:9" ht="15.75" customHeight="1" x14ac:dyDescent="0.25">
      <c r="A53" s="36" t="s">
        <v>52</v>
      </c>
      <c r="B53" s="89" t="s">
        <v>45</v>
      </c>
      <c r="C53" s="73">
        <v>18079.45</v>
      </c>
      <c r="D53" s="70">
        <f t="shared" si="0"/>
        <v>4964.2900000000009</v>
      </c>
      <c r="E53" s="24">
        <v>23043.74</v>
      </c>
      <c r="F53" s="13">
        <v>40000</v>
      </c>
      <c r="G53" s="23">
        <f t="shared" si="1"/>
        <v>16956.259999999998</v>
      </c>
      <c r="H53" s="71"/>
      <c r="I53" s="5"/>
    </row>
    <row r="54" spans="1:9" ht="15.75" customHeight="1" x14ac:dyDescent="0.25">
      <c r="A54" s="36" t="s">
        <v>53</v>
      </c>
      <c r="B54" s="89" t="s">
        <v>46</v>
      </c>
      <c r="C54" s="73">
        <v>292812.55</v>
      </c>
      <c r="D54" s="70">
        <f t="shared" si="0"/>
        <v>59977.600000000035</v>
      </c>
      <c r="E54" s="24">
        <v>352790.15</v>
      </c>
      <c r="F54" s="13">
        <v>987000</v>
      </c>
      <c r="G54" s="23">
        <f t="shared" si="1"/>
        <v>634209.85</v>
      </c>
      <c r="H54" s="71"/>
      <c r="I54" s="5"/>
    </row>
    <row r="55" spans="1:9" ht="15.75" customHeight="1" x14ac:dyDescent="0.25">
      <c r="A55" s="36" t="s">
        <v>101</v>
      </c>
      <c r="B55" s="89" t="s">
        <v>91</v>
      </c>
      <c r="C55" s="73">
        <v>7497</v>
      </c>
      <c r="D55" s="70">
        <f>E55-C55</f>
        <v>22112.13</v>
      </c>
      <c r="E55" s="24">
        <v>29609.13</v>
      </c>
      <c r="F55" s="13">
        <v>132000</v>
      </c>
      <c r="G55" s="23">
        <f t="shared" si="1"/>
        <v>102390.87</v>
      </c>
      <c r="H55" s="71"/>
      <c r="I55" s="5"/>
    </row>
    <row r="56" spans="1:9" ht="15.75" customHeight="1" x14ac:dyDescent="0.3">
      <c r="A56" s="36" t="s">
        <v>54</v>
      </c>
      <c r="B56" s="88">
        <v>20.02</v>
      </c>
      <c r="C56" s="51">
        <v>31762.7</v>
      </c>
      <c r="D56" s="70">
        <f t="shared" si="0"/>
        <v>0</v>
      </c>
      <c r="E56" s="61">
        <v>31762.7</v>
      </c>
      <c r="F56" s="13">
        <v>100000</v>
      </c>
      <c r="G56" s="23">
        <f t="shared" si="1"/>
        <v>68237.3</v>
      </c>
      <c r="H56" s="71"/>
      <c r="I56" s="5"/>
    </row>
    <row r="57" spans="1:9" ht="15.75" hidden="1" customHeight="1" x14ac:dyDescent="0.3">
      <c r="A57" s="36"/>
      <c r="B57" s="88"/>
      <c r="C57" s="51"/>
      <c r="D57" s="70">
        <f t="shared" si="0"/>
        <v>0</v>
      </c>
      <c r="E57" s="61"/>
      <c r="F57" s="13"/>
      <c r="G57" s="23"/>
      <c r="H57" s="71"/>
      <c r="I57" s="5"/>
    </row>
    <row r="58" spans="1:9" ht="15.75" customHeight="1" x14ac:dyDescent="0.3">
      <c r="A58" s="36" t="s">
        <v>55</v>
      </c>
      <c r="B58" s="88">
        <v>20.05</v>
      </c>
      <c r="C58" s="51">
        <v>13849</v>
      </c>
      <c r="D58" s="70">
        <f t="shared" si="0"/>
        <v>0</v>
      </c>
      <c r="E58" s="61">
        <v>13849</v>
      </c>
      <c r="F58" s="13"/>
      <c r="G58" s="23"/>
      <c r="H58" s="71"/>
      <c r="I58" s="5"/>
    </row>
    <row r="59" spans="1:9" ht="15.75" customHeight="1" x14ac:dyDescent="0.25">
      <c r="A59" s="36" t="s">
        <v>56</v>
      </c>
      <c r="B59" s="89" t="s">
        <v>57</v>
      </c>
      <c r="C59" s="50"/>
      <c r="D59" s="70">
        <f t="shared" si="0"/>
        <v>0</v>
      </c>
      <c r="E59" s="70"/>
      <c r="F59" s="13"/>
      <c r="G59" s="23"/>
      <c r="H59" s="71"/>
      <c r="I59" s="5"/>
    </row>
    <row r="60" spans="1:9" ht="15.75" customHeight="1" x14ac:dyDescent="0.25">
      <c r="A60" s="36" t="s">
        <v>59</v>
      </c>
      <c r="B60" s="89" t="s">
        <v>58</v>
      </c>
      <c r="C60" s="50">
        <v>13849</v>
      </c>
      <c r="D60" s="70">
        <f t="shared" si="0"/>
        <v>0</v>
      </c>
      <c r="E60" s="70">
        <v>13849</v>
      </c>
      <c r="F60" s="13"/>
      <c r="G60" s="23"/>
      <c r="H60" s="71"/>
      <c r="I60" s="5"/>
    </row>
    <row r="61" spans="1:9" ht="15.75" customHeight="1" x14ac:dyDescent="0.3">
      <c r="A61" s="36" t="s">
        <v>60</v>
      </c>
      <c r="B61" s="88">
        <v>20.059999999999999</v>
      </c>
      <c r="C61" s="51">
        <v>0</v>
      </c>
      <c r="D61" s="70">
        <f t="shared" si="0"/>
        <v>0</v>
      </c>
      <c r="E61" s="61">
        <v>0</v>
      </c>
      <c r="F61" s="13"/>
      <c r="G61" s="23"/>
      <c r="H61" s="71"/>
      <c r="I61" s="5"/>
    </row>
    <row r="62" spans="1:9" ht="15.75" customHeight="1" x14ac:dyDescent="0.25">
      <c r="A62" s="36" t="s">
        <v>61</v>
      </c>
      <c r="B62" s="89" t="s">
        <v>62</v>
      </c>
      <c r="C62" s="50"/>
      <c r="D62" s="70">
        <f t="shared" si="0"/>
        <v>0</v>
      </c>
      <c r="E62" s="70"/>
      <c r="F62" s="13"/>
      <c r="G62" s="23"/>
      <c r="H62" s="71"/>
      <c r="I62" s="5"/>
    </row>
    <row r="63" spans="1:9" ht="15.75" customHeight="1" x14ac:dyDescent="0.25">
      <c r="A63" s="36" t="s">
        <v>63</v>
      </c>
      <c r="B63" s="89" t="s">
        <v>64</v>
      </c>
      <c r="C63" s="50"/>
      <c r="D63" s="70">
        <f t="shared" si="0"/>
        <v>0</v>
      </c>
      <c r="E63" s="70"/>
      <c r="F63" s="13"/>
      <c r="G63" s="23"/>
      <c r="H63" s="71"/>
      <c r="I63" s="5"/>
    </row>
    <row r="64" spans="1:9" ht="15.75" customHeight="1" x14ac:dyDescent="0.3">
      <c r="A64" s="36" t="s">
        <v>65</v>
      </c>
      <c r="B64" s="88">
        <v>20.11</v>
      </c>
      <c r="C64" s="51">
        <v>410</v>
      </c>
      <c r="D64" s="70">
        <f t="shared" si="0"/>
        <v>0</v>
      </c>
      <c r="E64" s="61">
        <v>410</v>
      </c>
      <c r="F64" s="13">
        <v>22000</v>
      </c>
      <c r="G64" s="23">
        <f>F64-E64</f>
        <v>21590</v>
      </c>
      <c r="H64" s="71"/>
      <c r="I64" s="5"/>
    </row>
    <row r="65" spans="1:10" ht="15.75" customHeight="1" x14ac:dyDescent="0.3">
      <c r="A65" s="36" t="s">
        <v>134</v>
      </c>
      <c r="B65" s="91" t="s">
        <v>133</v>
      </c>
      <c r="C65" s="51">
        <v>28965.29</v>
      </c>
      <c r="D65" s="61">
        <f t="shared" si="0"/>
        <v>0</v>
      </c>
      <c r="E65" s="61">
        <v>28965.29</v>
      </c>
      <c r="F65" s="13"/>
      <c r="G65" s="23"/>
      <c r="H65" s="71"/>
      <c r="I65" s="5"/>
    </row>
    <row r="66" spans="1:10" ht="15.75" customHeight="1" x14ac:dyDescent="0.3">
      <c r="A66" s="36" t="s">
        <v>81</v>
      </c>
      <c r="B66" s="88">
        <v>20.13</v>
      </c>
      <c r="C66" s="51">
        <v>2331.1999999999998</v>
      </c>
      <c r="D66" s="61">
        <f t="shared" si="0"/>
        <v>0</v>
      </c>
      <c r="E66" s="61">
        <v>2331.1999999999998</v>
      </c>
      <c r="F66" s="13">
        <v>1000</v>
      </c>
      <c r="G66" s="23">
        <f>F66-E70</f>
        <v>-916986.12</v>
      </c>
      <c r="H66" s="71"/>
      <c r="I66" s="5"/>
      <c r="J66" s="9"/>
    </row>
    <row r="67" spans="1:10" ht="15.75" customHeight="1" x14ac:dyDescent="0.3">
      <c r="A67" s="36" t="s">
        <v>66</v>
      </c>
      <c r="B67" s="88">
        <v>20.14</v>
      </c>
      <c r="C67" s="66">
        <v>0</v>
      </c>
      <c r="D67" s="61">
        <f t="shared" si="0"/>
        <v>0</v>
      </c>
      <c r="E67" s="25">
        <v>0</v>
      </c>
      <c r="F67" s="13">
        <v>22000</v>
      </c>
      <c r="G67" s="23">
        <f>F67-E67</f>
        <v>22000</v>
      </c>
      <c r="H67" s="71"/>
      <c r="I67" s="5"/>
    </row>
    <row r="68" spans="1:10" ht="15.75" customHeight="1" x14ac:dyDescent="0.3">
      <c r="A68" s="36" t="s">
        <v>67</v>
      </c>
      <c r="B68" s="93">
        <v>20.3</v>
      </c>
      <c r="C68" s="66">
        <v>494654.02</v>
      </c>
      <c r="D68" s="61">
        <f t="shared" si="0"/>
        <v>571424.61999999988</v>
      </c>
      <c r="E68" s="25">
        <v>1066078.6399999999</v>
      </c>
      <c r="F68" s="13">
        <v>1426000</v>
      </c>
      <c r="G68" s="23">
        <f>F68-E68</f>
        <v>359921.3600000001</v>
      </c>
      <c r="H68" s="71"/>
      <c r="I68" s="10"/>
    </row>
    <row r="69" spans="1:10" ht="15.75" customHeight="1" x14ac:dyDescent="0.25">
      <c r="A69" s="36" t="s">
        <v>131</v>
      </c>
      <c r="B69" s="94" t="s">
        <v>132</v>
      </c>
      <c r="C69" s="73">
        <v>0</v>
      </c>
      <c r="D69" s="70">
        <f t="shared" si="0"/>
        <v>148092.51999999999</v>
      </c>
      <c r="E69" s="24">
        <v>148092.51999999999</v>
      </c>
      <c r="F69" s="13"/>
      <c r="G69" s="23"/>
      <c r="H69" s="71"/>
      <c r="I69" s="10"/>
    </row>
    <row r="70" spans="1:10" ht="16.5" customHeight="1" thickBot="1" x14ac:dyDescent="0.3">
      <c r="A70" s="36" t="s">
        <v>68</v>
      </c>
      <c r="B70" s="89" t="s">
        <v>69</v>
      </c>
      <c r="C70" s="82">
        <v>494654.02</v>
      </c>
      <c r="D70" s="79">
        <f t="shared" si="0"/>
        <v>423332.1</v>
      </c>
      <c r="E70" s="77">
        <v>917986.12</v>
      </c>
      <c r="F70" s="13"/>
      <c r="G70" s="44"/>
      <c r="H70" s="71"/>
      <c r="I70" s="5"/>
    </row>
    <row r="71" spans="1:10" ht="15.75" hidden="1" customHeight="1" x14ac:dyDescent="0.3">
      <c r="A71" s="40" t="s">
        <v>6</v>
      </c>
      <c r="B71" s="95"/>
      <c r="C71" s="62"/>
      <c r="D71" s="78">
        <f t="shared" si="0"/>
        <v>0</v>
      </c>
      <c r="E71" s="62"/>
      <c r="F71" s="13"/>
      <c r="G71" s="23"/>
      <c r="H71" s="71"/>
      <c r="I71" s="5"/>
    </row>
    <row r="72" spans="1:10" ht="15.75" customHeight="1" x14ac:dyDescent="0.3">
      <c r="A72" s="42"/>
      <c r="B72" s="96"/>
      <c r="C72" s="63"/>
      <c r="D72" s="63"/>
      <c r="E72" s="63"/>
      <c r="F72" s="13"/>
      <c r="G72" s="23"/>
      <c r="H72" s="71"/>
      <c r="I72" s="5"/>
    </row>
    <row r="73" spans="1:10" ht="15.75" customHeight="1" x14ac:dyDescent="0.3">
      <c r="A73" s="38" t="s">
        <v>118</v>
      </c>
      <c r="B73" s="88">
        <v>59</v>
      </c>
      <c r="C73" s="64"/>
      <c r="D73" s="66"/>
      <c r="E73" s="64"/>
      <c r="F73" s="13"/>
      <c r="G73" s="23"/>
      <c r="H73" s="71"/>
      <c r="I73" s="10"/>
    </row>
    <row r="74" spans="1:10" ht="15.75" customHeight="1" x14ac:dyDescent="0.25">
      <c r="A74" s="37" t="s">
        <v>108</v>
      </c>
      <c r="B74" s="89" t="s">
        <v>109</v>
      </c>
      <c r="C74" s="65"/>
      <c r="D74" s="73"/>
      <c r="E74" s="65"/>
      <c r="F74" s="13"/>
      <c r="G74" s="23"/>
      <c r="H74" s="5"/>
      <c r="I74" s="5"/>
    </row>
    <row r="75" spans="1:10" ht="15.75" customHeight="1" x14ac:dyDescent="0.25">
      <c r="A75" s="37"/>
      <c r="B75" s="89"/>
      <c r="C75" s="50"/>
      <c r="D75" s="73"/>
      <c r="E75" s="50"/>
      <c r="F75" s="13"/>
      <c r="G75" s="23"/>
      <c r="H75" s="5"/>
      <c r="I75" s="5"/>
    </row>
    <row r="76" spans="1:10" ht="15.6" x14ac:dyDescent="0.3">
      <c r="A76" s="35" t="s">
        <v>99</v>
      </c>
      <c r="B76" s="88">
        <v>85</v>
      </c>
      <c r="C76" s="51"/>
      <c r="D76" s="66"/>
      <c r="E76" s="51"/>
      <c r="F76" s="13"/>
      <c r="G76" s="23"/>
      <c r="H76" s="5"/>
      <c r="I76" s="5"/>
    </row>
    <row r="77" spans="1:10" ht="18" customHeight="1" x14ac:dyDescent="0.3">
      <c r="A77" s="35" t="s">
        <v>100</v>
      </c>
      <c r="B77" s="87"/>
      <c r="C77" s="51"/>
      <c r="D77" s="66"/>
      <c r="E77" s="51"/>
      <c r="F77" s="13"/>
      <c r="G77" s="23"/>
      <c r="H77" s="5"/>
      <c r="I77" s="5"/>
    </row>
    <row r="78" spans="1:10" ht="18" customHeight="1" x14ac:dyDescent="0.3">
      <c r="A78" s="35"/>
      <c r="B78" s="87"/>
      <c r="C78" s="51"/>
      <c r="D78" s="66"/>
      <c r="E78" s="51"/>
      <c r="F78" s="13"/>
      <c r="G78" s="23"/>
      <c r="H78" s="5"/>
      <c r="I78" s="5"/>
    </row>
    <row r="79" spans="1:10" ht="17.25" customHeight="1" x14ac:dyDescent="0.3">
      <c r="A79" s="34" t="s">
        <v>111</v>
      </c>
      <c r="B79" s="87"/>
      <c r="C79" s="51"/>
      <c r="D79" s="66"/>
      <c r="E79" s="51"/>
      <c r="F79" s="13"/>
      <c r="G79" s="23"/>
      <c r="H79" s="5"/>
      <c r="I79" s="5"/>
    </row>
    <row r="80" spans="1:10" ht="15.75" customHeight="1" x14ac:dyDescent="0.3">
      <c r="A80" s="30" t="s">
        <v>3</v>
      </c>
      <c r="B80" s="88">
        <v>70</v>
      </c>
      <c r="C80" s="51">
        <f>C82+C83+C84</f>
        <v>166437</v>
      </c>
      <c r="D80" s="66">
        <f>E80-C80</f>
        <v>-29437</v>
      </c>
      <c r="E80" s="51">
        <f>E82+E83+E84</f>
        <v>137000</v>
      </c>
      <c r="F80" s="13"/>
      <c r="G80" s="23"/>
      <c r="H80" s="5"/>
      <c r="I80" s="5"/>
    </row>
    <row r="81" spans="1:9" ht="15.75" customHeight="1" x14ac:dyDescent="0.3">
      <c r="A81" s="36" t="s">
        <v>84</v>
      </c>
      <c r="B81" s="87"/>
      <c r="C81" s="51"/>
      <c r="D81" s="66"/>
      <c r="E81" s="51"/>
      <c r="F81" s="13"/>
      <c r="G81" s="23"/>
      <c r="H81" s="5"/>
      <c r="I81" s="5"/>
    </row>
    <row r="82" spans="1:9" ht="15.75" customHeight="1" x14ac:dyDescent="0.25">
      <c r="A82" s="36" t="s">
        <v>104</v>
      </c>
      <c r="B82" s="87" t="s">
        <v>92</v>
      </c>
      <c r="C82" s="65"/>
      <c r="D82" s="73">
        <f>E82-C82</f>
        <v>0</v>
      </c>
      <c r="E82" s="65"/>
      <c r="F82" s="13"/>
      <c r="G82" s="23"/>
      <c r="H82" s="5"/>
      <c r="I82" s="5"/>
    </row>
    <row r="83" spans="1:9" ht="15.75" customHeight="1" x14ac:dyDescent="0.25">
      <c r="A83" s="32" t="s">
        <v>105</v>
      </c>
      <c r="B83" s="87" t="s">
        <v>85</v>
      </c>
      <c r="C83" s="50">
        <v>166437</v>
      </c>
      <c r="D83" s="73">
        <f>E83-C83</f>
        <v>-29437</v>
      </c>
      <c r="E83" s="50">
        <v>137000</v>
      </c>
      <c r="F83" s="13"/>
      <c r="G83" s="23"/>
      <c r="H83" s="5"/>
      <c r="I83" s="5"/>
    </row>
    <row r="84" spans="1:9" ht="15.75" customHeight="1" x14ac:dyDescent="0.25">
      <c r="A84" s="39" t="s">
        <v>102</v>
      </c>
      <c r="B84" s="87" t="s">
        <v>96</v>
      </c>
      <c r="C84" s="83"/>
      <c r="D84" s="73">
        <f>E84-C84</f>
        <v>0</v>
      </c>
      <c r="E84" s="50"/>
      <c r="F84" s="13"/>
      <c r="G84" s="23"/>
      <c r="H84" s="5"/>
      <c r="I84" s="5"/>
    </row>
    <row r="85" spans="1:9" ht="15.75" customHeight="1" x14ac:dyDescent="0.25">
      <c r="A85" s="36" t="s">
        <v>103</v>
      </c>
      <c r="B85" s="87" t="s">
        <v>86</v>
      </c>
      <c r="C85" s="73"/>
      <c r="D85" s="73">
        <f>E85-C85</f>
        <v>0</v>
      </c>
      <c r="E85" s="50"/>
      <c r="F85" s="13"/>
      <c r="G85" s="23"/>
      <c r="H85" s="5"/>
      <c r="I85" s="5"/>
    </row>
    <row r="86" spans="1:9" ht="17.25" customHeight="1" x14ac:dyDescent="0.3">
      <c r="A86" s="35" t="s">
        <v>110</v>
      </c>
      <c r="B86" s="88">
        <v>85</v>
      </c>
      <c r="C86" s="84"/>
      <c r="D86" s="66"/>
      <c r="E86" s="51"/>
      <c r="F86" s="13"/>
      <c r="G86" s="23"/>
      <c r="H86" s="5"/>
      <c r="I86" s="5"/>
    </row>
    <row r="87" spans="1:9" ht="19.5" customHeight="1" x14ac:dyDescent="0.3">
      <c r="A87" s="35" t="s">
        <v>100</v>
      </c>
      <c r="B87" s="87"/>
      <c r="C87" s="84"/>
      <c r="D87" s="66"/>
      <c r="E87" s="66"/>
      <c r="F87" s="13"/>
      <c r="G87" s="13"/>
      <c r="H87" s="5"/>
      <c r="I87" s="5"/>
    </row>
    <row r="88" spans="1:9" ht="21" customHeight="1" thickBot="1" x14ac:dyDescent="0.35">
      <c r="A88" s="52" t="s">
        <v>107</v>
      </c>
      <c r="B88" s="97" t="s">
        <v>16</v>
      </c>
      <c r="C88" s="85"/>
      <c r="D88" s="76"/>
      <c r="E88" s="67">
        <f>E9-E17</f>
        <v>1422711.5800000005</v>
      </c>
      <c r="F88" s="45"/>
      <c r="G88" s="5"/>
      <c r="H88" s="5"/>
      <c r="I88" s="5"/>
    </row>
    <row r="89" spans="1:9" ht="21" customHeight="1" thickBot="1" x14ac:dyDescent="0.35">
      <c r="A89" s="54" t="s">
        <v>122</v>
      </c>
      <c r="B89" s="59"/>
      <c r="C89" s="57"/>
      <c r="D89" s="55"/>
      <c r="E89" s="68">
        <f>E16-E80</f>
        <v>885437.18</v>
      </c>
      <c r="F89" s="45"/>
      <c r="G89" s="5"/>
      <c r="H89" s="5"/>
      <c r="I89" s="5"/>
    </row>
    <row r="90" spans="1:9" ht="21" customHeight="1" thickBot="1" x14ac:dyDescent="0.35">
      <c r="A90" s="49" t="s">
        <v>123</v>
      </c>
      <c r="B90" s="60"/>
      <c r="C90" s="58"/>
      <c r="D90" s="53"/>
      <c r="E90" s="69">
        <f>E88-E89</f>
        <v>537274.40000000049</v>
      </c>
      <c r="F90" s="45"/>
      <c r="G90" s="5"/>
      <c r="H90" s="5"/>
      <c r="I90" s="5"/>
    </row>
    <row r="91" spans="1:9" ht="18" customHeight="1" x14ac:dyDescent="0.25">
      <c r="A91" s="20"/>
      <c r="B91" s="21"/>
      <c r="C91" s="18"/>
      <c r="D91" s="18"/>
      <c r="E91" s="18"/>
      <c r="F91" s="13"/>
      <c r="G91" s="5"/>
      <c r="H91" s="5"/>
      <c r="I91" s="5"/>
    </row>
    <row r="92" spans="1:9" ht="14.25" customHeight="1" x14ac:dyDescent="0.25">
      <c r="A92" s="20"/>
      <c r="B92" s="21"/>
      <c r="C92" s="18"/>
      <c r="D92" s="18"/>
      <c r="E92" s="18"/>
      <c r="F92" s="13"/>
      <c r="G92" s="5"/>
      <c r="H92" s="5"/>
      <c r="I92" s="5"/>
    </row>
    <row r="93" spans="1:9" ht="14.25" customHeight="1" x14ac:dyDescent="0.25">
      <c r="A93" s="22" t="s">
        <v>5</v>
      </c>
      <c r="B93" s="19"/>
      <c r="C93" s="5"/>
      <c r="D93" s="19"/>
      <c r="E93" s="5"/>
      <c r="F93" s="13"/>
      <c r="G93" s="5"/>
      <c r="H93" s="5"/>
      <c r="I93" s="5"/>
    </row>
    <row r="94" spans="1:9" ht="13.5" customHeight="1" x14ac:dyDescent="0.25">
      <c r="A94" s="6" t="s">
        <v>11</v>
      </c>
      <c r="B94" s="7"/>
      <c r="C94" s="5"/>
      <c r="D94" s="7"/>
      <c r="E94" s="5"/>
      <c r="F94" s="5"/>
      <c r="G94" s="23">
        <f>E9-E17</f>
        <v>1422711.5800000005</v>
      </c>
      <c r="H94" s="5"/>
      <c r="I94" s="5"/>
    </row>
    <row r="95" spans="1:9" ht="14.25" customHeight="1" x14ac:dyDescent="0.25">
      <c r="A95" s="8" t="s">
        <v>13</v>
      </c>
      <c r="C95" s="5"/>
      <c r="D95" s="9"/>
      <c r="E95" s="5"/>
      <c r="F95" s="5"/>
      <c r="G95" s="5"/>
      <c r="H95" s="5"/>
      <c r="I95" s="5"/>
    </row>
    <row r="96" spans="1:9" ht="24.75" customHeight="1" x14ac:dyDescent="0.25">
      <c r="A96" s="8" t="s">
        <v>14</v>
      </c>
      <c r="C96" s="5"/>
      <c r="D96" s="9"/>
      <c r="E96" s="5"/>
      <c r="F96" s="5"/>
      <c r="G96" s="5"/>
      <c r="H96" s="5"/>
      <c r="I96" s="5"/>
    </row>
    <row r="97" spans="1:9" ht="15.75" customHeight="1" x14ac:dyDescent="0.25">
      <c r="A97" s="6" t="s">
        <v>12</v>
      </c>
      <c r="B97" s="7"/>
      <c r="C97" s="5"/>
      <c r="D97" s="75" t="s">
        <v>127</v>
      </c>
      <c r="E97" s="5"/>
      <c r="F97" s="5"/>
      <c r="G97" s="5"/>
      <c r="H97" s="5"/>
      <c r="I97" s="5"/>
    </row>
    <row r="98" spans="1:9" ht="15.6" x14ac:dyDescent="0.3">
      <c r="A98" s="14" t="s">
        <v>124</v>
      </c>
      <c r="B98" s="5"/>
      <c r="D98" s="15" t="s">
        <v>128</v>
      </c>
      <c r="E98" s="17"/>
      <c r="F98" s="5"/>
      <c r="G98" s="5"/>
      <c r="H98" s="5"/>
      <c r="I98" s="5"/>
    </row>
    <row r="99" spans="1:9" s="5" customFormat="1" ht="15.6" x14ac:dyDescent="0.3">
      <c r="A99" s="46" t="s">
        <v>125</v>
      </c>
      <c r="C99" s="1"/>
      <c r="D99" s="5" t="s">
        <v>126</v>
      </c>
      <c r="E99" s="11"/>
    </row>
    <row r="100" spans="1:9" s="5" customFormat="1" ht="15.6" x14ac:dyDescent="0.3">
      <c r="C100" s="1"/>
      <c r="E100" s="11"/>
    </row>
    <row r="101" spans="1:9" ht="15" x14ac:dyDescent="0.25">
      <c r="C101" s="16"/>
      <c r="F101" s="5"/>
      <c r="G101" s="5"/>
      <c r="H101" s="5"/>
      <c r="I101" s="5"/>
    </row>
    <row r="102" spans="1:9" ht="15" x14ac:dyDescent="0.25">
      <c r="A102" s="5"/>
      <c r="B102" s="5"/>
      <c r="C102" s="5"/>
      <c r="F102" s="5"/>
    </row>
    <row r="103" spans="1:9" ht="15.6" x14ac:dyDescent="0.3">
      <c r="A103" s="11"/>
      <c r="B103" s="11"/>
      <c r="C103" s="11"/>
      <c r="E103" s="11"/>
    </row>
    <row r="104" spans="1:9" s="17" customFormat="1" ht="15.6" x14ac:dyDescent="0.3">
      <c r="A104" s="11"/>
      <c r="B104" s="11"/>
      <c r="C104" s="11"/>
      <c r="D104" s="11"/>
      <c r="E104" s="11"/>
    </row>
    <row r="105" spans="1:9" s="17" customFormat="1" ht="15" x14ac:dyDescent="0.25">
      <c r="A105" s="5"/>
      <c r="B105" s="5"/>
      <c r="C105" s="10"/>
      <c r="D105" s="10"/>
      <c r="E105" s="5"/>
    </row>
    <row r="106" spans="1:9" ht="15" x14ac:dyDescent="0.25">
      <c r="A106" s="5"/>
      <c r="B106" s="5"/>
      <c r="C106" s="10"/>
      <c r="D106" s="10"/>
      <c r="E106" s="5"/>
      <c r="F106" s="5"/>
      <c r="G106" s="5"/>
      <c r="H106" s="5"/>
      <c r="I106" s="5"/>
    </row>
    <row r="107" spans="1:9" ht="15" x14ac:dyDescent="0.25">
      <c r="A107" s="5"/>
      <c r="B107" s="5"/>
      <c r="C107" s="10"/>
      <c r="D107" s="10"/>
      <c r="E107" s="5"/>
      <c r="F107" s="5"/>
      <c r="G107" s="5"/>
      <c r="H107" s="5"/>
      <c r="I107" s="5"/>
    </row>
    <row r="108" spans="1:9" ht="15" x14ac:dyDescent="0.25">
      <c r="A108" s="5"/>
      <c r="B108" s="5"/>
      <c r="C108" s="10"/>
      <c r="D108" s="10"/>
      <c r="E108" s="5"/>
      <c r="F108" s="5"/>
      <c r="G108" s="5"/>
      <c r="H108" s="5"/>
      <c r="I108" s="5"/>
    </row>
    <row r="109" spans="1:9" ht="15" x14ac:dyDescent="0.25">
      <c r="A109" s="5"/>
      <c r="B109" s="5"/>
      <c r="C109" s="10"/>
      <c r="D109" s="10"/>
      <c r="E109" s="5"/>
      <c r="F109" s="5"/>
      <c r="G109" s="5"/>
      <c r="H109" s="5"/>
      <c r="I109" s="5"/>
    </row>
    <row r="110" spans="1:9" ht="15" x14ac:dyDescent="0.25">
      <c r="A110" s="5"/>
      <c r="B110" s="5"/>
      <c r="C110" s="10"/>
      <c r="D110" s="10"/>
      <c r="E110" s="5"/>
      <c r="F110" s="5"/>
      <c r="G110" s="5"/>
      <c r="H110" s="5"/>
      <c r="I110" s="5"/>
    </row>
    <row r="111" spans="1:9" ht="15" x14ac:dyDescent="0.25">
      <c r="A111" s="5"/>
      <c r="B111" s="5"/>
      <c r="C111" s="10"/>
      <c r="D111" s="10"/>
      <c r="E111" s="5"/>
      <c r="F111" s="5"/>
      <c r="G111" s="5"/>
      <c r="H111" s="5"/>
      <c r="I111" s="5"/>
    </row>
    <row r="112" spans="1:9" ht="15" x14ac:dyDescent="0.25">
      <c r="A112" s="5"/>
      <c r="B112" s="5"/>
      <c r="C112" s="10"/>
      <c r="D112" s="10"/>
      <c r="E112" s="5"/>
      <c r="F112" s="5"/>
      <c r="G112" s="5"/>
      <c r="H112" s="5"/>
      <c r="I112" s="5"/>
    </row>
    <row r="113" spans="1:9" ht="15" x14ac:dyDescent="0.25">
      <c r="A113" s="5"/>
      <c r="B113" s="5"/>
      <c r="C113" s="10"/>
      <c r="D113" s="10"/>
      <c r="E113" s="5"/>
      <c r="F113" s="5"/>
      <c r="G113" s="5"/>
      <c r="H113" s="5"/>
      <c r="I113" s="5"/>
    </row>
    <row r="114" spans="1:9" ht="15" x14ac:dyDescent="0.25">
      <c r="A114" s="5"/>
      <c r="B114" s="5"/>
      <c r="C114" s="10"/>
      <c r="D114" s="10"/>
      <c r="E114" s="5"/>
      <c r="F114" s="5"/>
      <c r="G114" s="5"/>
      <c r="H114" s="5"/>
      <c r="I114" s="5"/>
    </row>
    <row r="115" spans="1:9" ht="15" x14ac:dyDescent="0.25">
      <c r="A115" s="5"/>
      <c r="B115" s="5"/>
      <c r="C115" s="10"/>
      <c r="D115" s="10"/>
      <c r="E115" s="5"/>
      <c r="F115" s="5"/>
      <c r="G115" s="5"/>
      <c r="H115" s="5"/>
      <c r="I115" s="5"/>
    </row>
    <row r="116" spans="1:9" ht="15" x14ac:dyDescent="0.25">
      <c r="A116" s="5"/>
      <c r="B116" s="5"/>
      <c r="C116" s="10"/>
      <c r="D116" s="10"/>
      <c r="E116" s="5"/>
      <c r="F116" s="5"/>
      <c r="G116" s="5"/>
      <c r="H116" s="5"/>
      <c r="I116" s="5"/>
    </row>
    <row r="117" spans="1:9" ht="15" x14ac:dyDescent="0.25">
      <c r="A117" s="5"/>
      <c r="B117" s="5"/>
      <c r="C117" s="10"/>
      <c r="D117" s="10"/>
      <c r="E117" s="5"/>
      <c r="F117" s="5"/>
      <c r="G117" s="5"/>
      <c r="H117" s="5"/>
      <c r="I117" s="5"/>
    </row>
    <row r="118" spans="1:9" ht="15" x14ac:dyDescent="0.25">
      <c r="A118" s="5"/>
      <c r="B118" s="5"/>
      <c r="C118" s="10"/>
      <c r="D118" s="10"/>
      <c r="E118" s="5"/>
      <c r="F118" s="5"/>
      <c r="G118" s="5"/>
      <c r="H118" s="5"/>
      <c r="I118" s="5"/>
    </row>
    <row r="119" spans="1:9" ht="15" x14ac:dyDescent="0.25">
      <c r="A119" s="5"/>
      <c r="B119" s="5"/>
      <c r="C119" s="10"/>
      <c r="D119" s="10"/>
      <c r="E119" s="5"/>
      <c r="F119" s="5"/>
      <c r="G119" s="5"/>
      <c r="H119" s="5"/>
      <c r="I119" s="5"/>
    </row>
    <row r="120" spans="1:9" ht="15" x14ac:dyDescent="0.25">
      <c r="A120" s="5"/>
      <c r="B120" s="5"/>
      <c r="C120" s="10"/>
      <c r="D120" s="10"/>
      <c r="E120" s="5"/>
      <c r="F120" s="5"/>
      <c r="G120" s="5"/>
      <c r="H120" s="5"/>
      <c r="I120" s="5"/>
    </row>
    <row r="121" spans="1:9" ht="15" x14ac:dyDescent="0.25">
      <c r="A121" s="5"/>
      <c r="B121" s="5"/>
      <c r="C121" s="10"/>
      <c r="D121" s="10"/>
      <c r="E121" s="5"/>
      <c r="F121" s="5"/>
      <c r="G121" s="5"/>
      <c r="H121" s="5"/>
      <c r="I121" s="5"/>
    </row>
    <row r="122" spans="1:9" ht="15" x14ac:dyDescent="0.25">
      <c r="A122" s="5"/>
      <c r="B122" s="5"/>
      <c r="C122" s="10"/>
      <c r="D122" s="10"/>
      <c r="E122" s="5"/>
      <c r="F122" s="5"/>
      <c r="G122" s="5"/>
      <c r="H122" s="5"/>
      <c r="I122" s="5"/>
    </row>
    <row r="123" spans="1:9" ht="15" x14ac:dyDescent="0.25">
      <c r="A123" s="5"/>
      <c r="B123" s="5"/>
      <c r="C123" s="10"/>
      <c r="D123" s="10"/>
      <c r="E123" s="5"/>
      <c r="F123" s="5"/>
      <c r="G123" s="5"/>
      <c r="H123" s="5"/>
      <c r="I123" s="5"/>
    </row>
    <row r="124" spans="1:9" ht="15" x14ac:dyDescent="0.25">
      <c r="A124" s="5"/>
      <c r="B124" s="5"/>
      <c r="C124" s="10"/>
      <c r="D124" s="10"/>
      <c r="E124" s="5"/>
      <c r="F124" s="5"/>
      <c r="G124" s="5"/>
      <c r="H124" s="5"/>
      <c r="I124" s="5"/>
    </row>
    <row r="125" spans="1:9" ht="15" x14ac:dyDescent="0.25">
      <c r="A125" s="5"/>
      <c r="B125" s="5"/>
      <c r="C125" s="10"/>
      <c r="D125" s="10"/>
      <c r="E125" s="5"/>
      <c r="F125" s="5"/>
      <c r="G125" s="5"/>
      <c r="H125" s="5"/>
      <c r="I125" s="5"/>
    </row>
    <row r="126" spans="1:9" ht="15" x14ac:dyDescent="0.25">
      <c r="A126" s="5"/>
      <c r="B126" s="5"/>
      <c r="C126" s="10"/>
      <c r="D126" s="10"/>
      <c r="E126" s="5"/>
      <c r="F126" s="5"/>
      <c r="G126" s="5"/>
      <c r="H126" s="5"/>
      <c r="I126" s="5"/>
    </row>
    <row r="127" spans="1:9" ht="15" x14ac:dyDescent="0.25">
      <c r="A127" s="5"/>
      <c r="B127" s="5"/>
      <c r="C127" s="10"/>
      <c r="D127" s="10"/>
      <c r="E127" s="5"/>
      <c r="F127" s="5"/>
      <c r="G127" s="5"/>
      <c r="H127" s="5"/>
      <c r="I127" s="5"/>
    </row>
    <row r="128" spans="1:9" ht="15" x14ac:dyDescent="0.25">
      <c r="A128" s="5"/>
      <c r="B128" s="5"/>
      <c r="C128" s="10"/>
      <c r="D128" s="10"/>
      <c r="E128" s="5"/>
      <c r="F128" s="5"/>
      <c r="G128" s="5"/>
      <c r="H128" s="5"/>
      <c r="I128" s="5"/>
    </row>
    <row r="129" spans="1:9" ht="15" x14ac:dyDescent="0.25">
      <c r="A129" s="5"/>
      <c r="B129" s="5"/>
      <c r="C129" s="10"/>
      <c r="D129" s="10"/>
      <c r="E129" s="5"/>
      <c r="F129" s="5"/>
      <c r="G129" s="5"/>
      <c r="H129" s="5"/>
      <c r="I129" s="5"/>
    </row>
    <row r="130" spans="1:9" ht="15" x14ac:dyDescent="0.25">
      <c r="A130" s="5"/>
      <c r="B130" s="5"/>
      <c r="C130" s="10"/>
      <c r="D130" s="10"/>
      <c r="E130" s="5"/>
      <c r="F130" s="5"/>
      <c r="G130" s="5"/>
      <c r="H130" s="5"/>
      <c r="I130" s="5"/>
    </row>
    <row r="131" spans="1:9" ht="15" x14ac:dyDescent="0.25">
      <c r="A131" s="5"/>
      <c r="B131" s="5"/>
      <c r="C131" s="10"/>
      <c r="D131" s="10"/>
      <c r="E131" s="5"/>
      <c r="F131" s="5"/>
      <c r="G131" s="5"/>
      <c r="H131" s="5"/>
      <c r="I131" s="5"/>
    </row>
    <row r="132" spans="1:9" ht="15" x14ac:dyDescent="0.25">
      <c r="A132" s="5"/>
      <c r="B132" s="5"/>
      <c r="C132" s="10"/>
      <c r="D132" s="10"/>
      <c r="E132" s="5"/>
      <c r="F132" s="5"/>
      <c r="G132" s="5"/>
      <c r="H132" s="5"/>
      <c r="I132" s="5"/>
    </row>
    <row r="133" spans="1:9" ht="15" x14ac:dyDescent="0.25">
      <c r="A133" s="5"/>
      <c r="B133" s="5"/>
      <c r="C133" s="10"/>
      <c r="D133" s="10"/>
      <c r="E133" s="5"/>
      <c r="F133" s="5"/>
      <c r="G133" s="5"/>
      <c r="H133" s="5"/>
      <c r="I133" s="5"/>
    </row>
    <row r="134" spans="1:9" ht="15" x14ac:dyDescent="0.25">
      <c r="A134" s="5"/>
      <c r="B134" s="5"/>
      <c r="C134" s="10"/>
      <c r="D134" s="10"/>
      <c r="E134" s="5"/>
      <c r="F134" s="5"/>
      <c r="G134" s="5"/>
      <c r="H134" s="5"/>
      <c r="I134" s="5"/>
    </row>
    <row r="135" spans="1:9" ht="15" x14ac:dyDescent="0.25">
      <c r="A135" s="5"/>
      <c r="B135" s="5"/>
      <c r="C135" s="10"/>
      <c r="D135" s="10"/>
      <c r="E135" s="5"/>
      <c r="F135" s="5"/>
      <c r="G135" s="5"/>
      <c r="H135" s="5"/>
      <c r="I135" s="5"/>
    </row>
    <row r="136" spans="1:9" ht="15" x14ac:dyDescent="0.25">
      <c r="A136" s="5"/>
      <c r="B136" s="5"/>
      <c r="C136" s="10"/>
      <c r="D136" s="10"/>
      <c r="E136" s="5"/>
      <c r="F136" s="5"/>
      <c r="G136" s="5"/>
      <c r="H136" s="5"/>
      <c r="I136" s="5"/>
    </row>
    <row r="137" spans="1:9" ht="15" x14ac:dyDescent="0.25">
      <c r="A137" s="5"/>
      <c r="B137" s="5"/>
      <c r="C137" s="10"/>
      <c r="D137" s="10"/>
      <c r="E137" s="5"/>
      <c r="F137" s="5"/>
      <c r="G137" s="5"/>
      <c r="H137" s="5"/>
      <c r="I137" s="5"/>
    </row>
    <row r="138" spans="1:9" ht="15" x14ac:dyDescent="0.25">
      <c r="A138" s="5"/>
      <c r="B138" s="5"/>
      <c r="C138" s="10"/>
      <c r="D138" s="10"/>
      <c r="E138" s="5"/>
      <c r="F138" s="5"/>
      <c r="G138" s="5"/>
      <c r="H138" s="5"/>
      <c r="I138" s="5"/>
    </row>
    <row r="139" spans="1:9" ht="15" x14ac:dyDescent="0.25">
      <c r="A139" s="5"/>
      <c r="B139" s="5"/>
      <c r="C139" s="10"/>
      <c r="D139" s="10"/>
      <c r="E139" s="5"/>
      <c r="F139" s="5"/>
      <c r="G139" s="5"/>
      <c r="H139" s="5"/>
      <c r="I139" s="5"/>
    </row>
    <row r="140" spans="1:9" ht="15" x14ac:dyDescent="0.25">
      <c r="A140" s="5"/>
      <c r="B140" s="5"/>
      <c r="C140" s="10"/>
      <c r="D140" s="10"/>
      <c r="E140" s="5"/>
      <c r="F140" s="5"/>
      <c r="G140" s="5"/>
      <c r="H140" s="5"/>
      <c r="I140" s="5"/>
    </row>
    <row r="141" spans="1:9" ht="15" x14ac:dyDescent="0.25">
      <c r="A141" s="5"/>
      <c r="B141" s="5"/>
      <c r="C141" s="10"/>
      <c r="D141" s="10"/>
      <c r="E141" s="5"/>
      <c r="F141" s="5"/>
      <c r="G141" s="5"/>
      <c r="H141" s="5"/>
      <c r="I141" s="5"/>
    </row>
    <row r="142" spans="1:9" ht="15" x14ac:dyDescent="0.25">
      <c r="A142" s="5"/>
      <c r="B142" s="5"/>
      <c r="C142" s="10"/>
      <c r="D142" s="10"/>
      <c r="E142" s="5"/>
      <c r="F142" s="5"/>
      <c r="G142" s="5"/>
      <c r="H142" s="5"/>
      <c r="I142" s="5"/>
    </row>
    <row r="143" spans="1:9" ht="15" x14ac:dyDescent="0.25">
      <c r="A143" s="5"/>
      <c r="B143" s="5"/>
      <c r="C143" s="10"/>
      <c r="D143" s="10"/>
      <c r="E143" s="5"/>
      <c r="F143" s="5"/>
      <c r="G143" s="5"/>
      <c r="H143" s="5"/>
      <c r="I143" s="5"/>
    </row>
    <row r="144" spans="1:9" ht="15" x14ac:dyDescent="0.25">
      <c r="A144" s="5"/>
      <c r="B144" s="5"/>
      <c r="C144" s="10"/>
      <c r="D144" s="10"/>
      <c r="E144" s="5"/>
      <c r="F144" s="5"/>
      <c r="G144" s="5"/>
      <c r="H144" s="5"/>
      <c r="I144" s="5"/>
    </row>
    <row r="145" spans="1:9" ht="15" x14ac:dyDescent="0.25">
      <c r="A145" s="5"/>
      <c r="B145" s="5"/>
      <c r="C145" s="10"/>
      <c r="D145" s="10"/>
      <c r="E145" s="5"/>
      <c r="F145" s="5"/>
      <c r="G145" s="5"/>
      <c r="H145" s="5"/>
      <c r="I145" s="5"/>
    </row>
    <row r="146" spans="1:9" ht="15" x14ac:dyDescent="0.25">
      <c r="A146" s="5"/>
      <c r="B146" s="5"/>
      <c r="C146" s="10"/>
      <c r="D146" s="10"/>
      <c r="E146" s="5"/>
      <c r="F146" s="5"/>
      <c r="G146" s="5"/>
      <c r="H146" s="5"/>
      <c r="I146" s="5"/>
    </row>
    <row r="147" spans="1:9" ht="15" x14ac:dyDescent="0.25">
      <c r="A147" s="5"/>
      <c r="B147" s="5"/>
      <c r="C147" s="10"/>
      <c r="D147" s="10"/>
      <c r="E147" s="5"/>
      <c r="F147" s="5"/>
      <c r="G147" s="5"/>
      <c r="H147" s="5"/>
      <c r="I147" s="5"/>
    </row>
    <row r="148" spans="1:9" ht="15" x14ac:dyDescent="0.25">
      <c r="A148" s="5"/>
      <c r="B148" s="5"/>
      <c r="C148" s="10"/>
      <c r="D148" s="10"/>
      <c r="E148" s="5"/>
      <c r="F148" s="5"/>
      <c r="G148" s="5"/>
      <c r="H148" s="5"/>
      <c r="I148" s="5"/>
    </row>
    <row r="149" spans="1:9" ht="15" x14ac:dyDescent="0.25">
      <c r="A149" s="5"/>
      <c r="B149" s="5"/>
      <c r="C149" s="10"/>
      <c r="D149" s="10"/>
      <c r="E149" s="5"/>
      <c r="F149" s="5"/>
      <c r="G149" s="5"/>
      <c r="H149" s="5"/>
      <c r="I149" s="5"/>
    </row>
    <row r="150" spans="1:9" ht="15" x14ac:dyDescent="0.25">
      <c r="A150" s="5"/>
      <c r="B150" s="5"/>
      <c r="C150" s="10"/>
      <c r="D150" s="10"/>
      <c r="E150" s="5"/>
      <c r="F150" s="5"/>
      <c r="G150" s="5"/>
      <c r="H150" s="5"/>
      <c r="I150" s="5"/>
    </row>
    <row r="151" spans="1:9" ht="15" x14ac:dyDescent="0.25">
      <c r="A151" s="5"/>
      <c r="B151" s="5"/>
      <c r="C151" s="10"/>
      <c r="D151" s="10"/>
      <c r="E151" s="5"/>
      <c r="F151" s="5"/>
      <c r="G151" s="5"/>
      <c r="H151" s="5"/>
      <c r="I151" s="5"/>
    </row>
    <row r="152" spans="1:9" ht="15" x14ac:dyDescent="0.25">
      <c r="A152" s="5"/>
      <c r="B152" s="5"/>
      <c r="C152" s="10"/>
      <c r="D152" s="10"/>
      <c r="E152" s="5"/>
      <c r="F152" s="5"/>
      <c r="G152" s="5"/>
      <c r="H152" s="5"/>
      <c r="I152" s="5"/>
    </row>
    <row r="153" spans="1:9" ht="15" x14ac:dyDescent="0.25">
      <c r="A153" s="5"/>
      <c r="B153" s="5"/>
      <c r="C153" s="10"/>
      <c r="D153" s="10"/>
      <c r="E153" s="5"/>
      <c r="F153" s="5"/>
      <c r="G153" s="5"/>
      <c r="H153" s="5"/>
      <c r="I153" s="5"/>
    </row>
    <row r="154" spans="1:9" ht="15" x14ac:dyDescent="0.25">
      <c r="A154" s="5"/>
      <c r="B154" s="5"/>
      <c r="C154" s="10"/>
      <c r="D154" s="10"/>
      <c r="E154" s="5"/>
      <c r="F154" s="5"/>
      <c r="G154" s="5"/>
      <c r="H154" s="5"/>
      <c r="I154" s="5"/>
    </row>
    <row r="155" spans="1:9" ht="15" x14ac:dyDescent="0.25">
      <c r="A155" s="5"/>
      <c r="B155" s="5"/>
      <c r="C155" s="10"/>
      <c r="D155" s="10"/>
      <c r="E155" s="5"/>
      <c r="F155" s="5"/>
      <c r="G155" s="5"/>
      <c r="H155" s="5"/>
      <c r="I155" s="5"/>
    </row>
    <row r="156" spans="1:9" ht="15" x14ac:dyDescent="0.25">
      <c r="A156" s="5"/>
      <c r="B156" s="5"/>
      <c r="C156" s="10"/>
      <c r="D156" s="10"/>
      <c r="E156" s="5"/>
      <c r="F156" s="5"/>
      <c r="G156" s="5"/>
      <c r="H156" s="5"/>
      <c r="I156" s="5"/>
    </row>
    <row r="157" spans="1:9" ht="15" x14ac:dyDescent="0.25">
      <c r="A157" s="5"/>
      <c r="B157" s="5"/>
      <c r="C157" s="10"/>
      <c r="D157" s="10"/>
      <c r="E157" s="5"/>
      <c r="F157" s="5"/>
      <c r="G157" s="5"/>
      <c r="H157" s="5"/>
      <c r="I157" s="5"/>
    </row>
    <row r="158" spans="1:9" ht="15" x14ac:dyDescent="0.25">
      <c r="A158" s="5"/>
      <c r="B158" s="5"/>
      <c r="C158" s="10"/>
      <c r="D158" s="10"/>
      <c r="E158" s="5"/>
      <c r="F158" s="5"/>
      <c r="G158" s="5"/>
      <c r="H158" s="5"/>
      <c r="I158" s="5"/>
    </row>
    <row r="159" spans="1:9" ht="15" x14ac:dyDescent="0.25">
      <c r="A159" s="5"/>
      <c r="B159" s="5"/>
      <c r="C159" s="10"/>
      <c r="D159" s="10"/>
      <c r="E159" s="5"/>
      <c r="F159" s="5"/>
      <c r="G159" s="5"/>
      <c r="H159" s="5"/>
      <c r="I159" s="5"/>
    </row>
    <row r="160" spans="1:9" ht="15" x14ac:dyDescent="0.25">
      <c r="A160" s="5"/>
      <c r="B160" s="5"/>
      <c r="C160" s="10"/>
      <c r="D160" s="10"/>
      <c r="E160" s="5"/>
      <c r="F160" s="5"/>
      <c r="G160" s="5"/>
      <c r="H160" s="5"/>
      <c r="I160" s="5"/>
    </row>
    <row r="161" spans="1:9" ht="15" x14ac:dyDescent="0.25">
      <c r="A161" s="5"/>
      <c r="B161" s="5"/>
      <c r="C161" s="10"/>
      <c r="D161" s="10"/>
      <c r="E161" s="5"/>
      <c r="F161" s="5"/>
      <c r="G161" s="5"/>
      <c r="H161" s="5"/>
      <c r="I161" s="5"/>
    </row>
    <row r="162" spans="1:9" ht="15" x14ac:dyDescent="0.25">
      <c r="A162" s="5"/>
      <c r="B162" s="5"/>
      <c r="C162" s="10"/>
      <c r="D162" s="10"/>
      <c r="E162" s="5"/>
      <c r="F162" s="5"/>
      <c r="G162" s="5"/>
      <c r="H162" s="5"/>
      <c r="I162" s="5"/>
    </row>
    <row r="163" spans="1:9" ht="15" x14ac:dyDescent="0.25">
      <c r="A163" s="5"/>
      <c r="B163" s="5"/>
      <c r="C163" s="10"/>
      <c r="D163" s="10"/>
      <c r="E163" s="5"/>
      <c r="F163" s="5"/>
      <c r="G163" s="5"/>
      <c r="H163" s="5"/>
      <c r="I163" s="5"/>
    </row>
    <row r="164" spans="1:9" ht="15" x14ac:dyDescent="0.25">
      <c r="A164" s="5"/>
      <c r="B164" s="5"/>
      <c r="C164" s="10"/>
      <c r="D164" s="10"/>
      <c r="E164" s="5"/>
      <c r="F164" s="5"/>
      <c r="G164" s="5"/>
      <c r="H164" s="5"/>
      <c r="I164" s="5"/>
    </row>
    <row r="165" spans="1:9" ht="15" x14ac:dyDescent="0.25">
      <c r="A165" s="5"/>
      <c r="B165" s="5"/>
      <c r="C165" s="10"/>
      <c r="D165" s="10"/>
      <c r="E165" s="5"/>
      <c r="F165" s="5"/>
      <c r="G165" s="5"/>
      <c r="H165" s="5"/>
      <c r="I165" s="5"/>
    </row>
    <row r="166" spans="1:9" ht="15" x14ac:dyDescent="0.25">
      <c r="A166" s="5"/>
      <c r="B166" s="5"/>
      <c r="C166" s="10"/>
      <c r="D166" s="10"/>
      <c r="E166" s="5"/>
      <c r="F166" s="5"/>
      <c r="G166" s="5"/>
      <c r="H166" s="5"/>
      <c r="I166" s="5"/>
    </row>
    <row r="167" spans="1:9" ht="15" x14ac:dyDescent="0.25">
      <c r="A167" s="5"/>
      <c r="B167" s="5"/>
      <c r="C167" s="10"/>
      <c r="D167" s="10"/>
      <c r="E167" s="5"/>
      <c r="F167" s="5"/>
      <c r="G167" s="5"/>
      <c r="H167" s="5"/>
      <c r="I167" s="5"/>
    </row>
    <row r="168" spans="1:9" ht="15" x14ac:dyDescent="0.25">
      <c r="A168" s="5"/>
      <c r="B168" s="5"/>
      <c r="C168" s="10"/>
      <c r="D168" s="10"/>
      <c r="E168" s="5"/>
      <c r="F168" s="5"/>
      <c r="G168" s="5"/>
      <c r="H168" s="5"/>
      <c r="I168" s="5"/>
    </row>
    <row r="169" spans="1:9" ht="15" x14ac:dyDescent="0.25">
      <c r="A169" s="5"/>
      <c r="B169" s="5"/>
      <c r="C169" s="10"/>
      <c r="D169" s="10"/>
      <c r="E169" s="5"/>
      <c r="F169" s="5"/>
      <c r="G169" s="5"/>
      <c r="H169" s="5"/>
      <c r="I169" s="5"/>
    </row>
    <row r="170" spans="1:9" ht="15" x14ac:dyDescent="0.25">
      <c r="A170" s="5"/>
      <c r="B170" s="5"/>
      <c r="C170" s="10"/>
      <c r="D170" s="10"/>
      <c r="E170" s="5"/>
      <c r="F170" s="5"/>
      <c r="G170" s="5"/>
      <c r="H170" s="5"/>
      <c r="I170" s="5"/>
    </row>
    <row r="171" spans="1:9" ht="15" x14ac:dyDescent="0.25">
      <c r="A171" s="5"/>
      <c r="B171" s="5"/>
      <c r="C171" s="10"/>
      <c r="D171" s="10"/>
      <c r="E171" s="5"/>
      <c r="F171" s="5"/>
      <c r="G171" s="5"/>
      <c r="H171" s="5"/>
      <c r="I171" s="5"/>
    </row>
    <row r="172" spans="1:9" ht="15" x14ac:dyDescent="0.25">
      <c r="A172" s="5"/>
      <c r="B172" s="5"/>
      <c r="C172" s="10"/>
      <c r="D172" s="10"/>
      <c r="E172" s="5"/>
      <c r="F172" s="5"/>
      <c r="G172" s="5"/>
      <c r="H172" s="5"/>
      <c r="I172" s="5"/>
    </row>
    <row r="173" spans="1:9" ht="15" x14ac:dyDescent="0.25">
      <c r="A173" s="5"/>
      <c r="B173" s="5"/>
      <c r="C173" s="10"/>
      <c r="D173" s="10"/>
      <c r="E173" s="5"/>
      <c r="F173" s="5"/>
      <c r="G173" s="5"/>
      <c r="H173" s="5"/>
      <c r="I173" s="5"/>
    </row>
    <row r="174" spans="1:9" ht="15" x14ac:dyDescent="0.25">
      <c r="A174" s="5"/>
      <c r="B174" s="5"/>
      <c r="C174" s="10"/>
      <c r="D174" s="10"/>
      <c r="E174" s="5"/>
      <c r="F174" s="5"/>
      <c r="G174" s="5"/>
      <c r="H174" s="5"/>
      <c r="I174" s="5"/>
    </row>
    <row r="175" spans="1:9" ht="15" x14ac:dyDescent="0.25">
      <c r="A175" s="5"/>
      <c r="B175" s="5"/>
      <c r="C175" s="10"/>
      <c r="D175" s="10"/>
      <c r="E175" s="5"/>
      <c r="F175" s="5"/>
      <c r="G175" s="5"/>
      <c r="H175" s="5"/>
      <c r="I175" s="5"/>
    </row>
    <row r="176" spans="1:9" ht="15" x14ac:dyDescent="0.25">
      <c r="A176" s="5"/>
      <c r="B176" s="5"/>
      <c r="C176" s="10"/>
      <c r="D176" s="10"/>
      <c r="E176" s="5"/>
      <c r="F176" s="5"/>
      <c r="G176" s="5"/>
      <c r="H176" s="5"/>
      <c r="I176" s="5"/>
    </row>
    <row r="177" spans="1:9" ht="15" x14ac:dyDescent="0.25">
      <c r="A177" s="5"/>
      <c r="B177" s="5"/>
      <c r="C177" s="10"/>
      <c r="D177" s="10"/>
      <c r="E177" s="5"/>
      <c r="F177" s="5"/>
      <c r="G177" s="5"/>
      <c r="H177" s="5"/>
      <c r="I177" s="5"/>
    </row>
    <row r="178" spans="1:9" ht="15" x14ac:dyDescent="0.25">
      <c r="A178" s="5"/>
      <c r="B178" s="5"/>
      <c r="C178" s="10"/>
      <c r="D178" s="10"/>
      <c r="E178" s="5"/>
      <c r="F178" s="5"/>
      <c r="G178" s="5"/>
      <c r="H178" s="5"/>
      <c r="I178" s="5"/>
    </row>
    <row r="179" spans="1:9" ht="15" x14ac:dyDescent="0.25">
      <c r="A179" s="5"/>
      <c r="B179" s="5"/>
      <c r="C179" s="10"/>
      <c r="D179" s="10"/>
      <c r="E179" s="5"/>
      <c r="F179" s="5"/>
      <c r="G179" s="5"/>
      <c r="H179" s="5"/>
      <c r="I179" s="5"/>
    </row>
    <row r="180" spans="1:9" ht="15" x14ac:dyDescent="0.25">
      <c r="A180" s="5"/>
      <c r="B180" s="5"/>
      <c r="C180" s="10"/>
      <c r="D180" s="10"/>
      <c r="E180" s="5"/>
      <c r="F180" s="5"/>
      <c r="G180" s="5"/>
      <c r="H180" s="5"/>
      <c r="I180" s="5"/>
    </row>
    <row r="181" spans="1:9" ht="15" x14ac:dyDescent="0.25">
      <c r="A181" s="5"/>
      <c r="B181" s="5"/>
      <c r="C181" s="10"/>
      <c r="D181" s="10"/>
      <c r="E181" s="5"/>
      <c r="F181" s="5"/>
      <c r="G181" s="5"/>
      <c r="H181" s="5"/>
      <c r="I181" s="5"/>
    </row>
    <row r="182" spans="1:9" ht="15" x14ac:dyDescent="0.25">
      <c r="A182" s="5"/>
      <c r="B182" s="5"/>
      <c r="C182" s="10"/>
      <c r="D182" s="10"/>
      <c r="E182" s="5"/>
      <c r="F182" s="5"/>
      <c r="G182" s="5"/>
      <c r="H182" s="5"/>
      <c r="I182" s="5"/>
    </row>
    <row r="183" spans="1:9" ht="15" x14ac:dyDescent="0.25">
      <c r="A183" s="5"/>
      <c r="B183" s="5"/>
      <c r="C183" s="10"/>
      <c r="D183" s="10"/>
      <c r="E183" s="5"/>
      <c r="F183" s="5"/>
      <c r="G183" s="5"/>
      <c r="H183" s="5"/>
      <c r="I183" s="5"/>
    </row>
    <row r="184" spans="1:9" ht="15" x14ac:dyDescent="0.25">
      <c r="A184" s="5"/>
      <c r="B184" s="5"/>
      <c r="C184" s="10"/>
      <c r="D184" s="10"/>
      <c r="E184" s="5"/>
      <c r="F184" s="5"/>
      <c r="G184" s="5"/>
      <c r="H184" s="5"/>
      <c r="I184" s="5"/>
    </row>
    <row r="185" spans="1:9" ht="15" x14ac:dyDescent="0.25">
      <c r="A185" s="5"/>
      <c r="B185" s="5"/>
      <c r="C185" s="10"/>
      <c r="D185" s="10"/>
      <c r="E185" s="5"/>
      <c r="F185" s="5"/>
      <c r="G185" s="5"/>
      <c r="H185" s="5"/>
      <c r="I185" s="5"/>
    </row>
    <row r="186" spans="1:9" ht="15" x14ac:dyDescent="0.25">
      <c r="A186" s="5"/>
      <c r="B186" s="5"/>
      <c r="C186" s="10"/>
      <c r="D186" s="10"/>
      <c r="E186" s="5"/>
      <c r="F186" s="5"/>
      <c r="G186" s="5"/>
      <c r="H186" s="5"/>
      <c r="I186" s="5"/>
    </row>
    <row r="187" spans="1:9" ht="15" x14ac:dyDescent="0.25">
      <c r="A187" s="5"/>
      <c r="B187" s="5"/>
      <c r="C187" s="10"/>
      <c r="D187" s="10"/>
      <c r="E187" s="5"/>
      <c r="F187" s="5"/>
      <c r="G187" s="5"/>
      <c r="H187" s="5"/>
      <c r="I187" s="5"/>
    </row>
    <row r="188" spans="1:9" ht="15" x14ac:dyDescent="0.25">
      <c r="A188" s="5"/>
      <c r="B188" s="5"/>
      <c r="C188" s="10"/>
      <c r="D188" s="10"/>
      <c r="E188" s="5"/>
      <c r="F188" s="5"/>
      <c r="G188" s="5"/>
      <c r="H188" s="5"/>
      <c r="I188" s="5"/>
    </row>
    <row r="189" spans="1:9" ht="15" x14ac:dyDescent="0.25">
      <c r="A189" s="5"/>
      <c r="B189" s="5"/>
      <c r="C189" s="10"/>
      <c r="D189" s="10"/>
      <c r="E189" s="5"/>
      <c r="F189" s="5"/>
      <c r="G189" s="5"/>
      <c r="H189" s="5"/>
      <c r="I189" s="5"/>
    </row>
    <row r="190" spans="1:9" ht="15" x14ac:dyDescent="0.25">
      <c r="A190" s="5"/>
      <c r="B190" s="5"/>
      <c r="C190" s="10"/>
      <c r="D190" s="10"/>
      <c r="E190" s="5"/>
      <c r="F190" s="5"/>
      <c r="G190" s="5"/>
      <c r="H190" s="5"/>
      <c r="I190" s="5"/>
    </row>
    <row r="191" spans="1:9" ht="15" x14ac:dyDescent="0.25">
      <c r="A191" s="5"/>
      <c r="B191" s="5"/>
      <c r="C191" s="10"/>
      <c r="D191" s="10"/>
      <c r="E191" s="5"/>
      <c r="F191" s="5"/>
      <c r="G191" s="5"/>
      <c r="H191" s="5"/>
      <c r="I191" s="5"/>
    </row>
    <row r="192" spans="1:9" ht="15" x14ac:dyDescent="0.25">
      <c r="A192" s="5"/>
      <c r="B192" s="5"/>
      <c r="C192" s="10"/>
      <c r="D192" s="10"/>
      <c r="E192" s="5"/>
      <c r="F192" s="5"/>
      <c r="G192" s="5"/>
      <c r="H192" s="5"/>
      <c r="I192" s="5"/>
    </row>
    <row r="193" spans="1:9" ht="15" x14ac:dyDescent="0.25">
      <c r="A193" s="5"/>
      <c r="B193" s="5"/>
      <c r="C193" s="10"/>
      <c r="D193" s="10"/>
      <c r="E193" s="5"/>
      <c r="F193" s="5"/>
      <c r="G193" s="5"/>
      <c r="H193" s="5"/>
      <c r="I193" s="5"/>
    </row>
    <row r="194" spans="1:9" ht="15" x14ac:dyDescent="0.25">
      <c r="A194" s="5"/>
      <c r="B194" s="5"/>
      <c r="C194" s="10"/>
      <c r="D194" s="10"/>
      <c r="E194" s="5"/>
      <c r="F194" s="5"/>
      <c r="G194" s="5"/>
      <c r="H194" s="5"/>
      <c r="I194" s="5"/>
    </row>
    <row r="195" spans="1:9" ht="15" x14ac:dyDescent="0.25">
      <c r="A195" s="5"/>
      <c r="B195" s="5"/>
      <c r="C195" s="10"/>
      <c r="D195" s="10"/>
      <c r="E195" s="5"/>
      <c r="F195" s="5"/>
      <c r="G195" s="5"/>
      <c r="H195" s="5"/>
      <c r="I195" s="5"/>
    </row>
    <row r="196" spans="1:9" ht="15" x14ac:dyDescent="0.25">
      <c r="A196" s="5"/>
      <c r="B196" s="5"/>
      <c r="C196" s="10"/>
      <c r="D196" s="10"/>
      <c r="E196" s="5"/>
      <c r="F196" s="5"/>
      <c r="G196" s="5"/>
      <c r="H196" s="5"/>
      <c r="I196" s="5"/>
    </row>
    <row r="197" spans="1:9" ht="15" x14ac:dyDescent="0.25">
      <c r="A197" s="5"/>
      <c r="B197" s="5"/>
      <c r="C197" s="10"/>
      <c r="D197" s="10"/>
      <c r="E197" s="5"/>
      <c r="F197" s="5"/>
      <c r="G197" s="5"/>
      <c r="H197" s="5"/>
      <c r="I197" s="5"/>
    </row>
    <row r="198" spans="1:9" ht="15" x14ac:dyDescent="0.25">
      <c r="A198" s="5"/>
      <c r="B198" s="5"/>
      <c r="C198" s="10"/>
      <c r="D198" s="10"/>
      <c r="E198" s="5"/>
      <c r="F198" s="5"/>
      <c r="G198" s="5"/>
      <c r="H198" s="5"/>
      <c r="I198" s="5"/>
    </row>
    <row r="199" spans="1:9" ht="15" x14ac:dyDescent="0.25">
      <c r="A199" s="5"/>
      <c r="B199" s="5"/>
      <c r="C199" s="10"/>
      <c r="D199" s="10"/>
      <c r="E199" s="5"/>
      <c r="F199" s="5"/>
      <c r="G199" s="5"/>
      <c r="H199" s="5"/>
      <c r="I199" s="5"/>
    </row>
    <row r="200" spans="1:9" ht="15" x14ac:dyDescent="0.25">
      <c r="A200" s="5"/>
      <c r="B200" s="5"/>
      <c r="C200" s="10"/>
      <c r="D200" s="10"/>
      <c r="E200" s="5"/>
      <c r="F200" s="5"/>
      <c r="G200" s="5"/>
      <c r="H200" s="5"/>
      <c r="I200" s="5"/>
    </row>
    <row r="201" spans="1:9" ht="15" x14ac:dyDescent="0.25">
      <c r="A201" s="5"/>
      <c r="B201" s="5"/>
      <c r="C201" s="10"/>
      <c r="D201" s="10"/>
      <c r="E201" s="5"/>
      <c r="F201" s="5"/>
      <c r="G201" s="5"/>
      <c r="H201" s="5"/>
      <c r="I201" s="5"/>
    </row>
    <row r="202" spans="1:9" ht="15" x14ac:dyDescent="0.25">
      <c r="A202" s="5"/>
      <c r="B202" s="5"/>
      <c r="C202" s="10"/>
      <c r="D202" s="10"/>
      <c r="E202" s="5"/>
      <c r="F202" s="5"/>
      <c r="G202" s="5"/>
      <c r="H202" s="5"/>
      <c r="I202" s="5"/>
    </row>
    <row r="203" spans="1:9" ht="15" x14ac:dyDescent="0.25">
      <c r="A203" s="5"/>
      <c r="B203" s="5"/>
      <c r="C203" s="10"/>
      <c r="D203" s="10"/>
      <c r="E203" s="5"/>
      <c r="F203" s="5"/>
      <c r="G203" s="5"/>
      <c r="H203" s="5"/>
      <c r="I203" s="5"/>
    </row>
    <row r="204" spans="1:9" ht="15" x14ac:dyDescent="0.25">
      <c r="A204" s="5"/>
      <c r="B204" s="5"/>
      <c r="C204" s="10"/>
      <c r="D204" s="10"/>
      <c r="E204" s="5"/>
      <c r="F204" s="5"/>
      <c r="G204" s="5"/>
      <c r="H204" s="5"/>
      <c r="I204" s="5"/>
    </row>
    <row r="205" spans="1:9" ht="15" x14ac:dyDescent="0.25">
      <c r="A205" s="5"/>
      <c r="B205" s="5"/>
      <c r="C205" s="10"/>
      <c r="D205" s="10"/>
      <c r="E205" s="5"/>
      <c r="F205" s="5"/>
      <c r="G205" s="5"/>
      <c r="H205" s="5"/>
      <c r="I205" s="5"/>
    </row>
    <row r="206" spans="1:9" ht="15" x14ac:dyDescent="0.25">
      <c r="A206" s="5"/>
      <c r="B206" s="5"/>
      <c r="C206" s="10"/>
      <c r="D206" s="10"/>
      <c r="E206" s="5"/>
      <c r="F206" s="5"/>
      <c r="G206" s="5"/>
      <c r="H206" s="5"/>
      <c r="I206" s="5"/>
    </row>
    <row r="207" spans="1:9" ht="15" x14ac:dyDescent="0.25">
      <c r="A207" s="5"/>
      <c r="B207" s="5"/>
      <c r="C207" s="10"/>
      <c r="D207" s="10"/>
      <c r="E207" s="5"/>
      <c r="F207" s="5"/>
      <c r="G207" s="5"/>
      <c r="H207" s="5"/>
      <c r="I207" s="5"/>
    </row>
    <row r="208" spans="1:9" ht="15" x14ac:dyDescent="0.25">
      <c r="A208" s="5"/>
      <c r="B208" s="5"/>
      <c r="C208" s="10"/>
      <c r="D208" s="10"/>
      <c r="E208" s="5"/>
      <c r="F208" s="5"/>
      <c r="G208" s="5"/>
      <c r="H208" s="5"/>
      <c r="I208" s="5"/>
    </row>
    <row r="209" spans="1:9" ht="15" x14ac:dyDescent="0.25">
      <c r="A209" s="5"/>
      <c r="B209" s="5"/>
      <c r="C209" s="10"/>
      <c r="D209" s="10"/>
      <c r="E209" s="5"/>
      <c r="F209" s="5"/>
      <c r="G209" s="5"/>
      <c r="H209" s="5"/>
      <c r="I209" s="5"/>
    </row>
    <row r="210" spans="1:9" ht="15" x14ac:dyDescent="0.25">
      <c r="A210" s="5"/>
      <c r="B210" s="5"/>
      <c r="C210" s="10"/>
      <c r="D210" s="10"/>
      <c r="E210" s="5"/>
      <c r="F210" s="5"/>
      <c r="G210" s="5"/>
      <c r="H210" s="5"/>
      <c r="I210" s="5"/>
    </row>
    <row r="211" spans="1:9" ht="15" x14ac:dyDescent="0.25">
      <c r="A211" s="5"/>
      <c r="B211" s="5"/>
      <c r="C211" s="10"/>
      <c r="D211" s="10"/>
      <c r="E211" s="5"/>
      <c r="F211" s="5"/>
      <c r="G211" s="5"/>
      <c r="H211" s="5"/>
      <c r="I211" s="5"/>
    </row>
    <row r="212" spans="1:9" ht="15" x14ac:dyDescent="0.25">
      <c r="A212" s="5"/>
      <c r="B212" s="5"/>
      <c r="C212" s="10"/>
      <c r="D212" s="10"/>
      <c r="E212" s="5"/>
      <c r="F212" s="5"/>
      <c r="G212" s="5"/>
      <c r="H212" s="5"/>
      <c r="I212" s="5"/>
    </row>
    <row r="213" spans="1:9" ht="15" x14ac:dyDescent="0.25">
      <c r="A213" s="5"/>
      <c r="B213" s="5"/>
      <c r="C213" s="10"/>
      <c r="D213" s="10"/>
      <c r="E213" s="5"/>
      <c r="F213" s="5"/>
      <c r="G213" s="5"/>
      <c r="H213" s="5"/>
      <c r="I213" s="5"/>
    </row>
    <row r="214" spans="1:9" ht="15" x14ac:dyDescent="0.25">
      <c r="A214" s="5"/>
      <c r="B214" s="5"/>
      <c r="C214" s="10"/>
      <c r="D214" s="10"/>
      <c r="E214" s="5"/>
      <c r="F214" s="5"/>
      <c r="G214" s="5"/>
      <c r="H214" s="5"/>
      <c r="I214" s="5"/>
    </row>
    <row r="215" spans="1:9" ht="15" x14ac:dyDescent="0.25">
      <c r="A215" s="5"/>
      <c r="B215" s="5"/>
      <c r="C215" s="10"/>
      <c r="D215" s="10"/>
      <c r="E215" s="5"/>
      <c r="F215" s="5"/>
      <c r="G215" s="5"/>
      <c r="H215" s="5"/>
      <c r="I215" s="5"/>
    </row>
    <row r="216" spans="1:9" ht="15" x14ac:dyDescent="0.25">
      <c r="A216" s="5"/>
      <c r="B216" s="5"/>
      <c r="C216" s="10"/>
      <c r="D216" s="10"/>
      <c r="E216" s="5"/>
      <c r="F216" s="5"/>
      <c r="G216" s="5"/>
      <c r="H216" s="5"/>
      <c r="I216" s="5"/>
    </row>
    <row r="217" spans="1:9" ht="15" x14ac:dyDescent="0.25">
      <c r="A217" s="5"/>
      <c r="B217" s="5"/>
      <c r="C217" s="10"/>
      <c r="D217" s="10"/>
      <c r="E217" s="5"/>
      <c r="F217" s="5"/>
      <c r="G217" s="5"/>
      <c r="H217" s="5"/>
      <c r="I217" s="5"/>
    </row>
    <row r="218" spans="1:9" ht="15" x14ac:dyDescent="0.25">
      <c r="A218" s="5"/>
      <c r="B218" s="5"/>
      <c r="C218" s="10"/>
      <c r="D218" s="10"/>
      <c r="E218" s="5"/>
      <c r="F218" s="5"/>
      <c r="G218" s="5"/>
      <c r="H218" s="5"/>
      <c r="I218" s="5"/>
    </row>
    <row r="219" spans="1:9" ht="15" x14ac:dyDescent="0.25">
      <c r="A219" s="5"/>
      <c r="B219" s="5"/>
      <c r="C219" s="10"/>
      <c r="D219" s="10"/>
      <c r="E219" s="5"/>
      <c r="F219" s="5"/>
      <c r="G219" s="5"/>
      <c r="H219" s="5"/>
      <c r="I219" s="5"/>
    </row>
    <row r="220" spans="1:9" ht="15" x14ac:dyDescent="0.25">
      <c r="A220" s="5"/>
      <c r="B220" s="5"/>
      <c r="C220" s="10"/>
      <c r="D220" s="10"/>
      <c r="E220" s="5"/>
      <c r="F220" s="5"/>
      <c r="G220" s="5"/>
      <c r="H220" s="5"/>
      <c r="I220" s="5"/>
    </row>
    <row r="221" spans="1:9" ht="15" x14ac:dyDescent="0.25">
      <c r="A221" s="5"/>
      <c r="B221" s="5"/>
      <c r="C221" s="10"/>
      <c r="D221" s="10"/>
      <c r="E221" s="5"/>
      <c r="F221" s="5"/>
      <c r="G221" s="5"/>
      <c r="H221" s="5"/>
      <c r="I221" s="5"/>
    </row>
    <row r="222" spans="1:9" ht="15" x14ac:dyDescent="0.25">
      <c r="A222" s="5"/>
      <c r="B222" s="5"/>
      <c r="C222" s="10"/>
      <c r="D222" s="10"/>
      <c r="E222" s="5"/>
      <c r="F222" s="5"/>
      <c r="G222" s="5"/>
      <c r="H222" s="5"/>
      <c r="I222" s="5"/>
    </row>
    <row r="223" spans="1:9" ht="15" x14ac:dyDescent="0.25">
      <c r="A223" s="5"/>
      <c r="B223" s="5"/>
      <c r="C223" s="10"/>
      <c r="D223" s="10"/>
      <c r="E223" s="5"/>
      <c r="F223" s="5"/>
      <c r="G223" s="5"/>
      <c r="H223" s="5"/>
      <c r="I223" s="5"/>
    </row>
    <row r="224" spans="1:9" ht="15" x14ac:dyDescent="0.25">
      <c r="A224" s="5"/>
      <c r="B224" s="5"/>
      <c r="C224" s="10"/>
      <c r="D224" s="10"/>
      <c r="E224" s="5"/>
      <c r="F224" s="5"/>
      <c r="G224" s="5"/>
      <c r="H224" s="5"/>
      <c r="I224" s="5"/>
    </row>
    <row r="225" spans="1:9" ht="15" x14ac:dyDescent="0.25">
      <c r="A225" s="5"/>
      <c r="B225" s="5"/>
      <c r="C225" s="10"/>
      <c r="D225" s="10"/>
      <c r="E225" s="5"/>
      <c r="F225" s="5"/>
      <c r="G225" s="5"/>
      <c r="H225" s="5"/>
      <c r="I225" s="5"/>
    </row>
    <row r="226" spans="1:9" ht="15" x14ac:dyDescent="0.25">
      <c r="A226" s="5"/>
      <c r="B226" s="5"/>
      <c r="C226" s="10"/>
      <c r="D226" s="10"/>
      <c r="E226" s="5"/>
      <c r="F226" s="5"/>
      <c r="G226" s="5"/>
      <c r="H226" s="5"/>
      <c r="I226" s="5"/>
    </row>
    <row r="227" spans="1:9" ht="15" x14ac:dyDescent="0.25">
      <c r="A227" s="5"/>
      <c r="B227" s="5"/>
      <c r="C227" s="10"/>
      <c r="D227" s="10"/>
      <c r="E227" s="5"/>
      <c r="F227" s="5"/>
      <c r="G227" s="5"/>
      <c r="H227" s="5"/>
      <c r="I227" s="5"/>
    </row>
    <row r="228" spans="1:9" ht="15" x14ac:dyDescent="0.25">
      <c r="A228" s="5"/>
      <c r="B228" s="5"/>
      <c r="C228" s="10"/>
      <c r="D228" s="10"/>
      <c r="E228" s="5"/>
      <c r="F228" s="5"/>
      <c r="G228" s="5"/>
      <c r="H228" s="5"/>
      <c r="I228" s="5"/>
    </row>
    <row r="229" spans="1:9" ht="15" x14ac:dyDescent="0.25">
      <c r="A229" s="5"/>
      <c r="B229" s="5"/>
      <c r="C229" s="10"/>
      <c r="D229" s="10"/>
      <c r="E229" s="5"/>
      <c r="F229" s="5"/>
      <c r="G229" s="5"/>
      <c r="H229" s="5"/>
      <c r="I229" s="5"/>
    </row>
    <row r="230" spans="1:9" ht="15" x14ac:dyDescent="0.25">
      <c r="A230" s="5"/>
      <c r="B230" s="5"/>
      <c r="C230" s="10"/>
      <c r="D230" s="10"/>
      <c r="E230" s="5"/>
      <c r="F230" s="5"/>
      <c r="G230" s="5"/>
      <c r="H230" s="5"/>
      <c r="I230" s="5"/>
    </row>
    <row r="231" spans="1:9" ht="15" x14ac:dyDescent="0.25">
      <c r="A231" s="5"/>
      <c r="B231" s="5"/>
      <c r="C231" s="10"/>
      <c r="D231" s="10"/>
      <c r="E231" s="5"/>
      <c r="F231" s="5"/>
      <c r="G231" s="5"/>
      <c r="H231" s="5"/>
      <c r="I231" s="5"/>
    </row>
    <row r="232" spans="1:9" ht="15" x14ac:dyDescent="0.25">
      <c r="A232" s="5"/>
      <c r="B232" s="5"/>
      <c r="C232" s="10"/>
      <c r="D232" s="10"/>
      <c r="E232" s="5"/>
      <c r="F232" s="5"/>
      <c r="G232" s="5"/>
      <c r="H232" s="5"/>
      <c r="I232" s="5"/>
    </row>
    <row r="233" spans="1:9" ht="15" x14ac:dyDescent="0.25">
      <c r="A233" s="5"/>
      <c r="B233" s="5"/>
      <c r="C233" s="10"/>
      <c r="D233" s="10"/>
      <c r="E233" s="5"/>
      <c r="F233" s="5"/>
      <c r="G233" s="5"/>
      <c r="H233" s="5"/>
      <c r="I233" s="5"/>
    </row>
    <row r="234" spans="1:9" ht="15" x14ac:dyDescent="0.25">
      <c r="A234" s="5"/>
      <c r="B234" s="5"/>
      <c r="C234" s="10"/>
      <c r="D234" s="10"/>
      <c r="E234" s="5"/>
      <c r="F234" s="5"/>
      <c r="G234" s="5"/>
      <c r="H234" s="5"/>
      <c r="I234" s="5"/>
    </row>
    <row r="235" spans="1:9" ht="15" x14ac:dyDescent="0.25">
      <c r="A235" s="5"/>
      <c r="B235" s="5"/>
      <c r="C235" s="10"/>
      <c r="D235" s="10"/>
      <c r="E235" s="5"/>
      <c r="F235" s="5"/>
      <c r="G235" s="5"/>
      <c r="H235" s="5"/>
      <c r="I235" s="5"/>
    </row>
    <row r="236" spans="1:9" ht="15" x14ac:dyDescent="0.25">
      <c r="A236" s="5"/>
      <c r="B236" s="5"/>
      <c r="C236" s="10"/>
      <c r="D236" s="10"/>
      <c r="E236" s="5"/>
      <c r="F236" s="5"/>
      <c r="G236" s="5"/>
      <c r="H236" s="5"/>
      <c r="I236" s="5"/>
    </row>
    <row r="237" spans="1:9" ht="15" x14ac:dyDescent="0.25">
      <c r="A237" s="5"/>
      <c r="B237" s="5"/>
      <c r="C237" s="10"/>
      <c r="D237" s="10"/>
      <c r="E237" s="5"/>
      <c r="F237" s="5"/>
      <c r="G237" s="5"/>
      <c r="H237" s="5"/>
      <c r="I237" s="5"/>
    </row>
    <row r="238" spans="1:9" ht="15" x14ac:dyDescent="0.25">
      <c r="A238" s="5"/>
      <c r="B238" s="5"/>
      <c r="C238" s="10"/>
      <c r="D238" s="10"/>
      <c r="E238" s="5"/>
      <c r="F238" s="5"/>
      <c r="G238" s="5"/>
      <c r="H238" s="5"/>
      <c r="I238" s="5"/>
    </row>
    <row r="239" spans="1:9" ht="15" x14ac:dyDescent="0.25">
      <c r="A239" s="5"/>
      <c r="B239" s="5"/>
      <c r="C239" s="10"/>
      <c r="D239" s="10"/>
      <c r="E239" s="5"/>
      <c r="F239" s="5"/>
      <c r="G239" s="5"/>
      <c r="H239" s="5"/>
      <c r="I239" s="5"/>
    </row>
    <row r="240" spans="1:9" ht="15" x14ac:dyDescent="0.25">
      <c r="A240" s="5"/>
      <c r="B240" s="5"/>
      <c r="C240" s="10"/>
      <c r="D240" s="10"/>
      <c r="E240" s="5"/>
      <c r="F240" s="5"/>
      <c r="G240" s="5"/>
      <c r="H240" s="5"/>
      <c r="I240" s="5"/>
    </row>
    <row r="241" spans="1:9" ht="15" x14ac:dyDescent="0.25">
      <c r="A241" s="5"/>
      <c r="B241" s="5"/>
      <c r="C241" s="10"/>
      <c r="D241" s="10"/>
      <c r="E241" s="5"/>
      <c r="F241" s="5"/>
      <c r="G241" s="5"/>
      <c r="H241" s="5"/>
      <c r="I241" s="5"/>
    </row>
    <row r="242" spans="1:9" ht="15" x14ac:dyDescent="0.25">
      <c r="A242" s="5"/>
      <c r="B242" s="5"/>
      <c r="C242" s="10"/>
      <c r="D242" s="10"/>
      <c r="E242" s="5"/>
      <c r="F242" s="5"/>
      <c r="G242" s="5"/>
      <c r="H242" s="5"/>
      <c r="I242" s="5"/>
    </row>
    <row r="243" spans="1:9" ht="15" x14ac:dyDescent="0.25">
      <c r="A243" s="5"/>
      <c r="B243" s="5"/>
      <c r="C243" s="10"/>
      <c r="D243" s="10"/>
      <c r="E243" s="5"/>
      <c r="F243" s="5"/>
      <c r="G243" s="5"/>
      <c r="H243" s="5"/>
      <c r="I243" s="5"/>
    </row>
    <row r="244" spans="1:9" ht="15" x14ac:dyDescent="0.25">
      <c r="A244" s="5"/>
      <c r="B244" s="5"/>
      <c r="C244" s="10"/>
      <c r="D244" s="10"/>
      <c r="E244" s="5"/>
      <c r="F244" s="5"/>
      <c r="G244" s="5"/>
      <c r="H244" s="5"/>
      <c r="I244" s="5"/>
    </row>
    <row r="245" spans="1:9" ht="15" x14ac:dyDescent="0.25">
      <c r="A245" s="5"/>
      <c r="B245" s="5"/>
      <c r="C245" s="10"/>
      <c r="D245" s="10"/>
      <c r="E245" s="5"/>
      <c r="F245" s="5"/>
      <c r="G245" s="5"/>
      <c r="H245" s="5"/>
      <c r="I245" s="5"/>
    </row>
    <row r="246" spans="1:9" ht="15" x14ac:dyDescent="0.25">
      <c r="A246" s="5"/>
      <c r="B246" s="5"/>
      <c r="C246" s="10"/>
      <c r="D246" s="10"/>
      <c r="E246" s="5"/>
      <c r="F246" s="5"/>
      <c r="G246" s="5"/>
      <c r="H246" s="5"/>
      <c r="I246" s="5"/>
    </row>
    <row r="247" spans="1:9" ht="15" x14ac:dyDescent="0.25">
      <c r="A247" s="5"/>
      <c r="B247" s="5"/>
      <c r="C247" s="10"/>
      <c r="D247" s="10"/>
      <c r="E247" s="5"/>
      <c r="F247" s="5"/>
      <c r="G247" s="5"/>
      <c r="H247" s="5"/>
      <c r="I247" s="5"/>
    </row>
    <row r="248" spans="1:9" ht="15" x14ac:dyDescent="0.25">
      <c r="A248" s="5"/>
      <c r="B248" s="5"/>
      <c r="C248" s="10"/>
      <c r="D248" s="10"/>
      <c r="E248" s="5"/>
      <c r="F248" s="5"/>
      <c r="G248" s="5"/>
      <c r="H248" s="5"/>
      <c r="I248" s="5"/>
    </row>
    <row r="249" spans="1:9" ht="15" x14ac:dyDescent="0.25">
      <c r="A249" s="5"/>
      <c r="B249" s="5"/>
      <c r="C249" s="10"/>
      <c r="D249" s="10"/>
      <c r="E249" s="5"/>
      <c r="F249" s="5"/>
      <c r="G249" s="5"/>
      <c r="H249" s="5"/>
      <c r="I249" s="5"/>
    </row>
    <row r="250" spans="1:9" ht="15" x14ac:dyDescent="0.25">
      <c r="A250" s="5"/>
      <c r="B250" s="5"/>
      <c r="C250" s="10"/>
      <c r="D250" s="10"/>
      <c r="E250" s="5"/>
      <c r="F250" s="5"/>
      <c r="G250" s="5"/>
      <c r="H250" s="5"/>
      <c r="I250" s="5"/>
    </row>
    <row r="251" spans="1:9" ht="15" x14ac:dyDescent="0.25">
      <c r="A251" s="5"/>
      <c r="B251" s="5"/>
      <c r="C251" s="10"/>
      <c r="D251" s="10"/>
      <c r="E251" s="5"/>
      <c r="F251" s="5"/>
      <c r="G251" s="5"/>
      <c r="H251" s="5"/>
      <c r="I251" s="5"/>
    </row>
    <row r="252" spans="1:9" ht="15" x14ac:dyDescent="0.25">
      <c r="A252" s="5"/>
      <c r="B252" s="5"/>
      <c r="C252" s="10"/>
      <c r="D252" s="10"/>
      <c r="E252" s="5"/>
      <c r="F252" s="5"/>
      <c r="G252" s="5"/>
      <c r="H252" s="5"/>
      <c r="I252" s="5"/>
    </row>
    <row r="253" spans="1:9" ht="15" x14ac:dyDescent="0.25">
      <c r="A253" s="5"/>
      <c r="B253" s="5"/>
      <c r="C253" s="10"/>
      <c r="D253" s="10"/>
      <c r="E253" s="5"/>
      <c r="F253" s="5"/>
      <c r="G253" s="5"/>
      <c r="H253" s="5"/>
      <c r="I253" s="5"/>
    </row>
    <row r="254" spans="1:9" ht="15" x14ac:dyDescent="0.25">
      <c r="A254" s="5"/>
      <c r="B254" s="5"/>
      <c r="C254" s="10"/>
      <c r="D254" s="10"/>
      <c r="E254" s="5"/>
      <c r="F254" s="5"/>
      <c r="G254" s="5"/>
      <c r="H254" s="5"/>
      <c r="I254" s="5"/>
    </row>
    <row r="255" spans="1:9" ht="15" x14ac:dyDescent="0.25">
      <c r="A255" s="5"/>
      <c r="B255" s="5"/>
      <c r="C255" s="10"/>
      <c r="D255" s="10"/>
      <c r="E255" s="5"/>
      <c r="F255" s="5"/>
      <c r="G255" s="5"/>
      <c r="H255" s="5"/>
      <c r="I255" s="5"/>
    </row>
    <row r="256" spans="1:9" ht="15" x14ac:dyDescent="0.25">
      <c r="A256" s="5"/>
      <c r="B256" s="5"/>
      <c r="C256" s="10"/>
      <c r="D256" s="10"/>
      <c r="E256" s="5"/>
      <c r="F256" s="5"/>
      <c r="G256" s="5"/>
      <c r="H256" s="5"/>
      <c r="I256" s="5"/>
    </row>
    <row r="257" spans="1:9" ht="15" x14ac:dyDescent="0.25">
      <c r="A257" s="5"/>
      <c r="B257" s="5"/>
      <c r="C257" s="10"/>
      <c r="D257" s="10"/>
      <c r="E257" s="5"/>
      <c r="F257" s="5"/>
      <c r="G257" s="5"/>
      <c r="H257" s="5"/>
      <c r="I257" s="5"/>
    </row>
    <row r="258" spans="1:9" ht="15" x14ac:dyDescent="0.25">
      <c r="A258" s="5"/>
      <c r="B258" s="5"/>
      <c r="C258" s="10"/>
      <c r="D258" s="10"/>
      <c r="E258" s="5"/>
      <c r="F258" s="5"/>
      <c r="G258" s="5"/>
      <c r="H258" s="5"/>
      <c r="I258" s="5"/>
    </row>
    <row r="259" spans="1:9" ht="15" x14ac:dyDescent="0.25">
      <c r="A259" s="5"/>
      <c r="B259" s="5"/>
      <c r="C259" s="10"/>
      <c r="D259" s="10"/>
      <c r="E259" s="5"/>
      <c r="F259" s="5"/>
      <c r="G259" s="5"/>
      <c r="H259" s="5"/>
      <c r="I259" s="5"/>
    </row>
    <row r="260" spans="1:9" ht="15" x14ac:dyDescent="0.25">
      <c r="A260" s="5"/>
      <c r="B260" s="5"/>
      <c r="C260" s="10"/>
      <c r="D260" s="10"/>
      <c r="E260" s="5"/>
      <c r="F260" s="5"/>
      <c r="G260" s="5"/>
      <c r="H260" s="5"/>
      <c r="I260" s="5"/>
    </row>
    <row r="261" spans="1:9" ht="15" x14ac:dyDescent="0.25">
      <c r="A261" s="5"/>
      <c r="B261" s="5"/>
      <c r="C261" s="10"/>
      <c r="D261" s="10"/>
      <c r="E261" s="5"/>
      <c r="F261" s="5"/>
      <c r="G261" s="5"/>
      <c r="H261" s="5"/>
      <c r="I261" s="5"/>
    </row>
    <row r="262" spans="1:9" ht="15" x14ac:dyDescent="0.25">
      <c r="A262" s="5"/>
      <c r="B262" s="5"/>
      <c r="C262" s="10"/>
      <c r="D262" s="10"/>
      <c r="E262" s="5"/>
      <c r="F262" s="5"/>
      <c r="G262" s="5"/>
      <c r="H262" s="5"/>
      <c r="I262" s="5"/>
    </row>
    <row r="263" spans="1:9" ht="15" x14ac:dyDescent="0.25">
      <c r="A263" s="5"/>
      <c r="B263" s="5"/>
      <c r="C263" s="10"/>
      <c r="D263" s="10"/>
      <c r="E263" s="5"/>
      <c r="F263" s="5"/>
      <c r="G263" s="5"/>
      <c r="H263" s="5"/>
      <c r="I263" s="5"/>
    </row>
    <row r="264" spans="1:9" ht="15" x14ac:dyDescent="0.25">
      <c r="A264" s="5"/>
      <c r="B264" s="5"/>
      <c r="C264" s="10"/>
      <c r="D264" s="10"/>
      <c r="E264" s="5"/>
      <c r="F264" s="5"/>
      <c r="G264" s="5"/>
      <c r="H264" s="5"/>
      <c r="I264" s="5"/>
    </row>
    <row r="265" spans="1:9" ht="15" x14ac:dyDescent="0.25">
      <c r="A265" s="5"/>
      <c r="B265" s="5"/>
      <c r="C265" s="10"/>
      <c r="D265" s="10"/>
      <c r="E265" s="5"/>
      <c r="F265" s="5"/>
      <c r="G265" s="5"/>
      <c r="H265" s="5"/>
      <c r="I265" s="5"/>
    </row>
    <row r="266" spans="1:9" ht="15" x14ac:dyDescent="0.25">
      <c r="A266" s="5"/>
      <c r="B266" s="5"/>
      <c r="C266" s="10"/>
      <c r="D266" s="10"/>
      <c r="E266" s="5"/>
      <c r="F266" s="5"/>
      <c r="G266" s="5"/>
      <c r="H266" s="5"/>
      <c r="I266" s="5"/>
    </row>
    <row r="267" spans="1:9" ht="15" x14ac:dyDescent="0.25">
      <c r="A267" s="5"/>
      <c r="B267" s="5"/>
      <c r="C267" s="10"/>
      <c r="D267" s="10"/>
      <c r="E267" s="5"/>
      <c r="F267" s="5"/>
      <c r="G267" s="5"/>
      <c r="H267" s="5"/>
      <c r="I267" s="5"/>
    </row>
    <row r="268" spans="1:9" ht="15" x14ac:dyDescent="0.25">
      <c r="A268" s="5"/>
      <c r="B268" s="5"/>
      <c r="C268" s="10"/>
      <c r="D268" s="10"/>
      <c r="E268" s="5"/>
      <c r="F268" s="5"/>
      <c r="G268" s="5"/>
      <c r="H268" s="5"/>
      <c r="I268" s="5"/>
    </row>
    <row r="269" spans="1:9" ht="15" x14ac:dyDescent="0.25">
      <c r="A269" s="5"/>
      <c r="B269" s="5"/>
      <c r="C269" s="10"/>
      <c r="D269" s="10"/>
      <c r="E269" s="5"/>
      <c r="F269" s="5"/>
      <c r="G269" s="5"/>
      <c r="H269" s="5"/>
      <c r="I269" s="5"/>
    </row>
    <row r="270" spans="1:9" ht="15" x14ac:dyDescent="0.25">
      <c r="A270" s="5"/>
      <c r="B270" s="5"/>
      <c r="C270" s="10"/>
      <c r="D270" s="10"/>
      <c r="E270" s="5"/>
      <c r="F270" s="5"/>
      <c r="G270" s="5"/>
      <c r="H270" s="5"/>
      <c r="I270" s="5"/>
    </row>
    <row r="271" spans="1:9" ht="15" x14ac:dyDescent="0.25">
      <c r="A271" s="5"/>
      <c r="B271" s="5"/>
      <c r="C271" s="10"/>
      <c r="D271" s="10"/>
      <c r="E271" s="5"/>
      <c r="F271" s="5"/>
      <c r="G271" s="5"/>
      <c r="H271" s="5"/>
      <c r="I271" s="5"/>
    </row>
    <row r="272" spans="1:9" ht="15" x14ac:dyDescent="0.25">
      <c r="A272" s="5"/>
      <c r="B272" s="5"/>
      <c r="C272" s="10"/>
      <c r="D272" s="10"/>
      <c r="E272" s="5"/>
      <c r="F272" s="5"/>
      <c r="G272" s="5"/>
      <c r="H272" s="5"/>
      <c r="I272" s="5"/>
    </row>
    <row r="273" spans="1:9" ht="15" x14ac:dyDescent="0.25">
      <c r="A273" s="5"/>
      <c r="B273" s="5"/>
      <c r="C273" s="10"/>
      <c r="D273" s="10"/>
      <c r="E273" s="5"/>
      <c r="F273" s="5"/>
      <c r="G273" s="5"/>
      <c r="H273" s="5"/>
      <c r="I273" s="5"/>
    </row>
    <row r="274" spans="1:9" ht="15" x14ac:dyDescent="0.25">
      <c r="A274" s="5"/>
      <c r="B274" s="5"/>
      <c r="C274" s="10"/>
      <c r="D274" s="10"/>
      <c r="E274" s="5"/>
      <c r="F274" s="5"/>
      <c r="G274" s="5"/>
      <c r="H274" s="5"/>
      <c r="I274" s="5"/>
    </row>
    <row r="275" spans="1:9" ht="15" x14ac:dyDescent="0.25">
      <c r="A275" s="5"/>
      <c r="B275" s="5"/>
      <c r="C275" s="10"/>
      <c r="D275" s="10"/>
      <c r="E275" s="5"/>
      <c r="F275" s="5"/>
      <c r="G275" s="5"/>
      <c r="H275" s="5"/>
      <c r="I275" s="5"/>
    </row>
    <row r="276" spans="1:9" ht="15" x14ac:dyDescent="0.25">
      <c r="A276" s="5"/>
      <c r="B276" s="5"/>
      <c r="C276" s="10"/>
      <c r="D276" s="10"/>
      <c r="E276" s="5"/>
      <c r="F276" s="5"/>
      <c r="G276" s="5"/>
      <c r="H276" s="5"/>
      <c r="I276" s="5"/>
    </row>
    <row r="277" spans="1:9" ht="15" x14ac:dyDescent="0.25">
      <c r="A277" s="5"/>
      <c r="B277" s="5"/>
      <c r="C277" s="10"/>
      <c r="D277" s="10"/>
      <c r="E277" s="5"/>
      <c r="F277" s="5"/>
      <c r="G277" s="5"/>
      <c r="H277" s="5"/>
      <c r="I277" s="5"/>
    </row>
    <row r="278" spans="1:9" ht="15" x14ac:dyDescent="0.25">
      <c r="A278" s="5"/>
      <c r="B278" s="5"/>
      <c r="C278" s="10"/>
      <c r="D278" s="10"/>
      <c r="E278" s="5"/>
      <c r="F278" s="5"/>
      <c r="G278" s="5"/>
      <c r="H278" s="5"/>
      <c r="I278" s="5"/>
    </row>
    <row r="279" spans="1:9" ht="15" x14ac:dyDescent="0.25">
      <c r="A279" s="5"/>
      <c r="B279" s="5"/>
      <c r="C279" s="10"/>
      <c r="D279" s="10"/>
      <c r="E279" s="5"/>
      <c r="F279" s="5"/>
      <c r="G279" s="5"/>
      <c r="H279" s="5"/>
      <c r="I279" s="5"/>
    </row>
    <row r="280" spans="1:9" ht="15" x14ac:dyDescent="0.25">
      <c r="B280" s="5"/>
      <c r="C280" s="10"/>
      <c r="D280" s="10"/>
      <c r="E280" s="5"/>
      <c r="F280" s="5"/>
      <c r="G280" s="5"/>
      <c r="H280" s="5"/>
      <c r="I280" s="5"/>
    </row>
    <row r="281" spans="1:9" ht="15" x14ac:dyDescent="0.25">
      <c r="B281" s="5"/>
      <c r="C281" s="10"/>
      <c r="D281" s="10"/>
      <c r="E281" s="5"/>
      <c r="F281" s="5"/>
      <c r="G281" s="5"/>
      <c r="H281" s="5"/>
      <c r="I281" s="5"/>
    </row>
    <row r="282" spans="1:9" ht="15" x14ac:dyDescent="0.25">
      <c r="B282" s="5"/>
      <c r="C282" s="10"/>
      <c r="D282" s="10"/>
      <c r="E282" s="5"/>
      <c r="F282" s="5"/>
      <c r="G282" s="5"/>
      <c r="H282" s="5"/>
      <c r="I282" s="5"/>
    </row>
    <row r="283" spans="1:9" ht="15" x14ac:dyDescent="0.25">
      <c r="B283" s="5"/>
      <c r="C283" s="10"/>
      <c r="D283" s="10"/>
      <c r="E283" s="5"/>
      <c r="F283" s="5"/>
      <c r="G283" s="5"/>
      <c r="H283" s="5"/>
      <c r="I283" s="5"/>
    </row>
    <row r="284" spans="1:9" ht="15" x14ac:dyDescent="0.25">
      <c r="B284" s="5"/>
      <c r="C284" s="10"/>
      <c r="D284" s="10"/>
      <c r="E284" s="5"/>
      <c r="F284" s="5"/>
      <c r="G284" s="5"/>
      <c r="H284" s="5"/>
      <c r="I284" s="5"/>
    </row>
    <row r="285" spans="1:9" ht="15" x14ac:dyDescent="0.25">
      <c r="B285" s="5"/>
      <c r="C285" s="10"/>
      <c r="D285" s="10"/>
      <c r="E285" s="5"/>
      <c r="F285" s="5"/>
      <c r="G285" s="5"/>
      <c r="H285" s="5"/>
      <c r="I285" s="5"/>
    </row>
    <row r="286" spans="1:9" ht="15" x14ac:dyDescent="0.25">
      <c r="B286" s="5"/>
      <c r="C286" s="10"/>
      <c r="D286" s="10"/>
      <c r="E286" s="5"/>
      <c r="F286" s="5"/>
      <c r="G286" s="5"/>
      <c r="H286" s="5"/>
      <c r="I286" s="5"/>
    </row>
    <row r="287" spans="1:9" ht="15" x14ac:dyDescent="0.25">
      <c r="B287" s="5"/>
      <c r="C287" s="10"/>
      <c r="D287" s="10"/>
      <c r="E287" s="5"/>
      <c r="F287" s="5"/>
      <c r="G287" s="5"/>
      <c r="H287" s="5"/>
      <c r="I287" s="5"/>
    </row>
    <row r="288" spans="1:9" ht="15" x14ac:dyDescent="0.25">
      <c r="B288" s="5"/>
      <c r="C288" s="10"/>
      <c r="D288" s="10"/>
      <c r="E288" s="5"/>
      <c r="F288" s="5"/>
      <c r="G288" s="5"/>
      <c r="H288" s="5"/>
      <c r="I288" s="5"/>
    </row>
    <row r="289" spans="2:9" ht="15" x14ac:dyDescent="0.25">
      <c r="B289" s="5"/>
      <c r="C289" s="10"/>
      <c r="D289" s="10"/>
      <c r="E289" s="5"/>
      <c r="F289" s="5"/>
      <c r="G289" s="5"/>
      <c r="H289" s="5"/>
      <c r="I289" s="5"/>
    </row>
    <row r="290" spans="2:9" ht="15" x14ac:dyDescent="0.25">
      <c r="B290" s="5"/>
      <c r="C290" s="10"/>
      <c r="D290" s="10"/>
      <c r="E290" s="5"/>
      <c r="F290" s="5"/>
      <c r="G290" s="5"/>
      <c r="H290" s="5"/>
      <c r="I290" s="5"/>
    </row>
    <row r="291" spans="2:9" ht="15" x14ac:dyDescent="0.25">
      <c r="B291" s="5"/>
      <c r="C291" s="10"/>
      <c r="D291" s="10"/>
      <c r="E291" s="5"/>
      <c r="F291" s="5"/>
      <c r="G291" s="5"/>
      <c r="H291" s="5"/>
      <c r="I291" s="5"/>
    </row>
    <row r="292" spans="2:9" ht="15" x14ac:dyDescent="0.25">
      <c r="B292" s="5"/>
      <c r="C292" s="10"/>
      <c r="D292" s="10"/>
      <c r="E292" s="5"/>
      <c r="F292" s="5"/>
      <c r="G292" s="5"/>
      <c r="H292" s="5"/>
      <c r="I292" s="5"/>
    </row>
    <row r="293" spans="2:9" ht="15" x14ac:dyDescent="0.25">
      <c r="B293" s="5"/>
      <c r="C293" s="10"/>
      <c r="D293" s="10"/>
      <c r="E293" s="5"/>
      <c r="F293" s="5"/>
      <c r="G293" s="5"/>
      <c r="H293" s="5"/>
      <c r="I293" s="5"/>
    </row>
    <row r="294" spans="2:9" ht="15" x14ac:dyDescent="0.25">
      <c r="B294" s="5"/>
      <c r="C294" s="10"/>
      <c r="D294" s="10"/>
      <c r="E294" s="5"/>
      <c r="F294" s="5"/>
      <c r="G294" s="5"/>
      <c r="H294" s="5"/>
      <c r="I294" s="5"/>
    </row>
    <row r="295" spans="2:9" ht="15" x14ac:dyDescent="0.25">
      <c r="B295" s="5"/>
      <c r="C295" s="10"/>
      <c r="D295" s="10"/>
      <c r="E295" s="5"/>
      <c r="F295" s="5"/>
      <c r="G295" s="5"/>
      <c r="H295" s="5"/>
      <c r="I295" s="5"/>
    </row>
    <row r="296" spans="2:9" ht="15" x14ac:dyDescent="0.25">
      <c r="B296" s="5"/>
      <c r="C296" s="10"/>
      <c r="D296" s="10"/>
      <c r="E296" s="5"/>
      <c r="F296" s="5"/>
      <c r="G296" s="5"/>
      <c r="H296" s="5"/>
      <c r="I296" s="5"/>
    </row>
    <row r="297" spans="2:9" ht="15" x14ac:dyDescent="0.25">
      <c r="B297" s="5"/>
      <c r="C297" s="10"/>
      <c r="D297" s="10"/>
      <c r="E297" s="5"/>
      <c r="F297" s="5"/>
      <c r="G297" s="5"/>
      <c r="H297" s="5"/>
      <c r="I297" s="5"/>
    </row>
    <row r="298" spans="2:9" ht="15" x14ac:dyDescent="0.25">
      <c r="B298" s="5"/>
      <c r="C298" s="10"/>
      <c r="D298" s="10"/>
      <c r="E298" s="5"/>
      <c r="F298" s="5"/>
      <c r="G298" s="5"/>
      <c r="H298" s="5"/>
      <c r="I298" s="5"/>
    </row>
    <row r="299" spans="2:9" ht="15" x14ac:dyDescent="0.25">
      <c r="B299" s="5"/>
      <c r="C299" s="10"/>
      <c r="D299" s="10"/>
      <c r="E299" s="5"/>
      <c r="F299" s="5"/>
      <c r="G299" s="5"/>
      <c r="H299" s="5"/>
      <c r="I299" s="5"/>
    </row>
    <row r="300" spans="2:9" ht="15" x14ac:dyDescent="0.25">
      <c r="B300" s="5"/>
      <c r="C300" s="10"/>
      <c r="D300" s="10"/>
      <c r="E300" s="5"/>
      <c r="F300" s="5"/>
      <c r="G300" s="5"/>
      <c r="H300" s="5"/>
      <c r="I300" s="5"/>
    </row>
    <row r="301" spans="2:9" ht="15" x14ac:dyDescent="0.25">
      <c r="B301" s="5"/>
      <c r="C301" s="10"/>
      <c r="D301" s="10"/>
      <c r="E301" s="5"/>
      <c r="F301" s="5"/>
      <c r="G301" s="5"/>
      <c r="H301" s="5"/>
      <c r="I301" s="5"/>
    </row>
    <row r="302" spans="2:9" ht="15" x14ac:dyDescent="0.25">
      <c r="B302" s="5"/>
      <c r="C302" s="10"/>
      <c r="D302" s="10"/>
      <c r="E302" s="5"/>
      <c r="F302" s="5"/>
      <c r="G302" s="5"/>
      <c r="H302" s="5"/>
      <c r="I302" s="5"/>
    </row>
    <row r="303" spans="2:9" ht="15" x14ac:dyDescent="0.25">
      <c r="B303" s="5"/>
      <c r="C303" s="10"/>
      <c r="D303" s="10"/>
      <c r="E303" s="5"/>
      <c r="F303" s="5"/>
      <c r="G303" s="5"/>
      <c r="H303" s="5"/>
      <c r="I303" s="5"/>
    </row>
    <row r="304" spans="2:9" ht="15" x14ac:dyDescent="0.25">
      <c r="B304" s="5"/>
      <c r="C304" s="10"/>
      <c r="D304" s="10"/>
      <c r="E304" s="5"/>
      <c r="F304" s="5"/>
      <c r="G304" s="5"/>
      <c r="H304" s="5"/>
      <c r="I304" s="5"/>
    </row>
    <row r="305" spans="2:9" ht="15" x14ac:dyDescent="0.25">
      <c r="B305" s="5"/>
      <c r="C305" s="10"/>
      <c r="D305" s="10"/>
      <c r="E305" s="5"/>
      <c r="F305" s="5"/>
      <c r="G305" s="5"/>
      <c r="H305" s="5"/>
      <c r="I305" s="5"/>
    </row>
    <row r="306" spans="2:9" ht="15" x14ac:dyDescent="0.25">
      <c r="B306" s="5"/>
      <c r="C306" s="10"/>
      <c r="D306" s="10"/>
      <c r="E306" s="5"/>
      <c r="F306" s="5"/>
      <c r="G306" s="5"/>
      <c r="H306" s="5"/>
      <c r="I306" s="5"/>
    </row>
    <row r="307" spans="2:9" ht="15" x14ac:dyDescent="0.25">
      <c r="B307" s="5"/>
      <c r="C307" s="10"/>
      <c r="D307" s="10"/>
      <c r="E307" s="5"/>
      <c r="F307" s="5"/>
      <c r="G307" s="5"/>
      <c r="H307" s="5"/>
      <c r="I307" s="5"/>
    </row>
    <row r="308" spans="2:9" ht="15" x14ac:dyDescent="0.25">
      <c r="B308" s="5"/>
      <c r="C308" s="10"/>
      <c r="D308" s="10"/>
      <c r="E308" s="5"/>
      <c r="F308" s="5"/>
      <c r="G308" s="5"/>
      <c r="H308" s="5"/>
      <c r="I308" s="5"/>
    </row>
    <row r="309" spans="2:9" ht="15" x14ac:dyDescent="0.25">
      <c r="B309" s="5"/>
      <c r="C309" s="10"/>
      <c r="D309" s="10"/>
      <c r="E309" s="5"/>
      <c r="F309" s="5"/>
      <c r="G309" s="5"/>
      <c r="H309" s="5"/>
      <c r="I309" s="5"/>
    </row>
    <row r="310" spans="2:9" ht="15" x14ac:dyDescent="0.25">
      <c r="B310" s="5"/>
      <c r="C310" s="10"/>
      <c r="D310" s="10"/>
      <c r="E310" s="5"/>
      <c r="F310" s="5"/>
      <c r="G310" s="5"/>
      <c r="H310" s="5"/>
      <c r="I310" s="5"/>
    </row>
    <row r="311" spans="2:9" ht="15" x14ac:dyDescent="0.25">
      <c r="B311" s="5"/>
      <c r="C311" s="10"/>
      <c r="D311" s="10"/>
      <c r="E311" s="5"/>
      <c r="F311" s="5"/>
      <c r="G311" s="5"/>
      <c r="H311" s="5"/>
      <c r="I311" s="5"/>
    </row>
    <row r="312" spans="2:9" ht="15" x14ac:dyDescent="0.25">
      <c r="B312" s="5"/>
      <c r="C312" s="10"/>
      <c r="D312" s="10"/>
      <c r="E312" s="5"/>
      <c r="F312" s="5"/>
      <c r="G312" s="5"/>
      <c r="H312" s="5"/>
      <c r="I312" s="5"/>
    </row>
    <row r="313" spans="2:9" ht="15" x14ac:dyDescent="0.25">
      <c r="B313" s="5"/>
      <c r="C313" s="10"/>
      <c r="D313" s="10"/>
      <c r="E313" s="5"/>
      <c r="F313" s="5"/>
      <c r="G313" s="5"/>
      <c r="H313" s="5"/>
      <c r="I313" s="5"/>
    </row>
    <row r="314" spans="2:9" ht="15" x14ac:dyDescent="0.25">
      <c r="B314" s="5"/>
      <c r="C314" s="10"/>
      <c r="D314" s="10"/>
      <c r="E314" s="5"/>
      <c r="F314" s="5"/>
      <c r="G314" s="5"/>
      <c r="H314" s="5"/>
      <c r="I314" s="5"/>
    </row>
    <row r="315" spans="2:9" ht="15" x14ac:dyDescent="0.25">
      <c r="B315" s="5"/>
      <c r="C315" s="10"/>
      <c r="D315" s="10"/>
      <c r="E315" s="5"/>
      <c r="F315" s="5"/>
      <c r="G315" s="5"/>
      <c r="H315" s="5"/>
      <c r="I315" s="5"/>
    </row>
    <row r="316" spans="2:9" ht="15" x14ac:dyDescent="0.25">
      <c r="B316" s="5"/>
      <c r="C316" s="10"/>
      <c r="D316" s="10"/>
      <c r="E316" s="5"/>
      <c r="F316" s="5"/>
      <c r="G316" s="5"/>
      <c r="H316" s="5"/>
      <c r="I316" s="5"/>
    </row>
    <row r="317" spans="2:9" ht="15" x14ac:dyDescent="0.25">
      <c r="B317" s="5"/>
      <c r="C317" s="10"/>
      <c r="D317" s="10"/>
      <c r="E317" s="5"/>
      <c r="F317" s="5"/>
      <c r="G317" s="5"/>
      <c r="H317" s="5"/>
      <c r="I317" s="5"/>
    </row>
    <row r="318" spans="2:9" ht="15" x14ac:dyDescent="0.25">
      <c r="B318" s="5"/>
      <c r="C318" s="10"/>
      <c r="D318" s="10"/>
      <c r="E318" s="5"/>
      <c r="F318" s="5"/>
      <c r="G318" s="5"/>
      <c r="H318" s="5"/>
      <c r="I318" s="5"/>
    </row>
    <row r="319" spans="2:9" ht="15" x14ac:dyDescent="0.25">
      <c r="B319" s="5"/>
      <c r="C319" s="10"/>
      <c r="D319" s="10"/>
      <c r="E319" s="5"/>
      <c r="F319" s="5"/>
      <c r="G319" s="5"/>
      <c r="H319" s="5"/>
      <c r="I319" s="5"/>
    </row>
    <row r="320" spans="2:9" ht="15" x14ac:dyDescent="0.25">
      <c r="B320" s="5"/>
      <c r="C320" s="10"/>
      <c r="D320" s="10"/>
      <c r="E320" s="5"/>
      <c r="F320" s="5"/>
      <c r="G320" s="5"/>
      <c r="H320" s="5"/>
      <c r="I320" s="5"/>
    </row>
    <row r="321" spans="2:9" ht="15" x14ac:dyDescent="0.25">
      <c r="B321" s="5"/>
      <c r="C321" s="10"/>
      <c r="D321" s="10"/>
      <c r="E321" s="5"/>
      <c r="F321" s="5"/>
      <c r="G321" s="5"/>
      <c r="H321" s="5"/>
      <c r="I321" s="5"/>
    </row>
    <row r="322" spans="2:9" ht="15" x14ac:dyDescent="0.25">
      <c r="B322" s="5"/>
      <c r="C322" s="10"/>
      <c r="D322" s="10"/>
      <c r="E322" s="5"/>
      <c r="F322" s="5"/>
      <c r="G322" s="5"/>
      <c r="H322" s="5"/>
      <c r="I322" s="5"/>
    </row>
    <row r="323" spans="2:9" ht="15" x14ac:dyDescent="0.25">
      <c r="B323" s="5"/>
      <c r="C323" s="10"/>
      <c r="D323" s="10"/>
      <c r="E323" s="5"/>
      <c r="F323" s="5"/>
      <c r="G323" s="5"/>
      <c r="H323" s="5"/>
      <c r="I323" s="5"/>
    </row>
    <row r="324" spans="2:9" ht="15" x14ac:dyDescent="0.25">
      <c r="B324" s="5"/>
      <c r="C324" s="10"/>
      <c r="D324" s="10"/>
      <c r="E324" s="5"/>
      <c r="F324" s="5"/>
      <c r="G324" s="5"/>
      <c r="H324" s="5"/>
      <c r="I324" s="5"/>
    </row>
    <row r="325" spans="2:9" ht="15" x14ac:dyDescent="0.25">
      <c r="B325" s="5"/>
      <c r="C325" s="10"/>
      <c r="D325" s="10"/>
      <c r="E325" s="5"/>
      <c r="F325" s="5"/>
      <c r="G325" s="5"/>
      <c r="H325" s="5"/>
      <c r="I325" s="5"/>
    </row>
    <row r="326" spans="2:9" ht="15" x14ac:dyDescent="0.25">
      <c r="B326" s="5"/>
      <c r="C326" s="10"/>
      <c r="D326" s="10"/>
      <c r="E326" s="5"/>
      <c r="F326" s="5"/>
      <c r="G326" s="5"/>
      <c r="H326" s="5"/>
      <c r="I326" s="5"/>
    </row>
    <row r="327" spans="2:9" ht="15" x14ac:dyDescent="0.25">
      <c r="B327" s="5"/>
      <c r="C327" s="10"/>
      <c r="D327" s="10"/>
      <c r="E327" s="5"/>
      <c r="F327" s="5"/>
      <c r="G327" s="5"/>
      <c r="H327" s="5"/>
      <c r="I327" s="5"/>
    </row>
    <row r="328" spans="2:9" ht="15" x14ac:dyDescent="0.25">
      <c r="B328" s="5"/>
      <c r="C328" s="10"/>
      <c r="D328" s="10"/>
      <c r="E328" s="5"/>
      <c r="F328" s="5"/>
      <c r="G328" s="5"/>
      <c r="H328" s="5"/>
      <c r="I328" s="5"/>
    </row>
    <row r="329" spans="2:9" ht="15" x14ac:dyDescent="0.25">
      <c r="B329" s="5"/>
      <c r="C329" s="5"/>
      <c r="D329" s="5"/>
      <c r="E329" s="5"/>
      <c r="F329" s="5"/>
      <c r="G329" s="5"/>
      <c r="H329" s="5"/>
      <c r="I329" s="5"/>
    </row>
    <row r="330" spans="2:9" ht="15" x14ac:dyDescent="0.25">
      <c r="B330" s="5"/>
      <c r="C330" s="5"/>
      <c r="D330" s="5"/>
      <c r="E330" s="5"/>
      <c r="F330" s="5"/>
      <c r="G330" s="5"/>
      <c r="H330" s="5"/>
      <c r="I330" s="5"/>
    </row>
    <row r="331" spans="2:9" ht="15" x14ac:dyDescent="0.25">
      <c r="B331" s="5"/>
      <c r="C331" s="5"/>
      <c r="D331" s="5"/>
      <c r="E331" s="5"/>
      <c r="F331" s="5"/>
      <c r="G331" s="5"/>
      <c r="H331" s="5"/>
      <c r="I331" s="5"/>
    </row>
    <row r="332" spans="2:9" ht="15" x14ac:dyDescent="0.25">
      <c r="B332" s="5"/>
      <c r="C332" s="5"/>
      <c r="D332" s="5"/>
      <c r="E332" s="5"/>
      <c r="F332" s="5"/>
      <c r="G332" s="5"/>
      <c r="H332" s="5"/>
      <c r="I332" s="5"/>
    </row>
    <row r="333" spans="2:9" ht="15" x14ac:dyDescent="0.25">
      <c r="B333" s="5"/>
      <c r="C333" s="5"/>
      <c r="D333" s="5"/>
      <c r="E333" s="5"/>
      <c r="F333" s="5"/>
      <c r="G333" s="5"/>
      <c r="H333" s="5"/>
      <c r="I333" s="5"/>
    </row>
    <row r="334" spans="2:9" ht="15" x14ac:dyDescent="0.25">
      <c r="B334" s="5"/>
      <c r="C334" s="5"/>
      <c r="D334" s="5"/>
      <c r="E334" s="5"/>
      <c r="F334" s="5"/>
      <c r="G334" s="5"/>
      <c r="H334" s="5"/>
      <c r="I334" s="5"/>
    </row>
    <row r="335" spans="2:9" ht="15" x14ac:dyDescent="0.25">
      <c r="B335" s="5"/>
      <c r="C335" s="5"/>
      <c r="D335" s="5"/>
      <c r="E335" s="5"/>
      <c r="F335" s="5"/>
      <c r="G335" s="5"/>
      <c r="H335" s="5"/>
      <c r="I335" s="5"/>
    </row>
    <row r="336" spans="2:9" ht="15" x14ac:dyDescent="0.25">
      <c r="B336" s="5"/>
      <c r="C336" s="5"/>
      <c r="D336" s="5"/>
      <c r="E336" s="5"/>
      <c r="F336" s="5"/>
      <c r="G336" s="5"/>
      <c r="H336" s="5"/>
      <c r="I336" s="5"/>
    </row>
    <row r="337" spans="2:9" ht="15" x14ac:dyDescent="0.25">
      <c r="B337" s="5"/>
      <c r="C337" s="5"/>
      <c r="D337" s="5"/>
      <c r="E337" s="5"/>
      <c r="F337" s="5"/>
      <c r="G337" s="5"/>
      <c r="H337" s="5"/>
      <c r="I337" s="5"/>
    </row>
    <row r="338" spans="2:9" ht="15" x14ac:dyDescent="0.25">
      <c r="B338" s="5"/>
      <c r="C338" s="5"/>
      <c r="D338" s="5"/>
      <c r="E338" s="5"/>
      <c r="F338" s="5"/>
      <c r="G338" s="5"/>
      <c r="H338" s="5"/>
      <c r="I338" s="5"/>
    </row>
    <row r="339" spans="2:9" ht="15" x14ac:dyDescent="0.25">
      <c r="B339" s="5"/>
      <c r="C339" s="5"/>
      <c r="D339" s="5"/>
      <c r="E339" s="5"/>
      <c r="F339" s="5"/>
      <c r="G339" s="5"/>
      <c r="H339" s="5"/>
      <c r="I339" s="5"/>
    </row>
    <row r="340" spans="2:9" ht="15" x14ac:dyDescent="0.25">
      <c r="B340" s="5"/>
      <c r="C340" s="5"/>
      <c r="D340" s="5"/>
      <c r="E340" s="5"/>
      <c r="F340" s="5"/>
      <c r="G340" s="5"/>
      <c r="H340" s="5"/>
      <c r="I340" s="5"/>
    </row>
    <row r="341" spans="2:9" ht="15" x14ac:dyDescent="0.25">
      <c r="B341" s="5"/>
      <c r="C341" s="5"/>
      <c r="D341" s="5"/>
      <c r="E341" s="5"/>
      <c r="F341" s="5"/>
      <c r="G341" s="5"/>
      <c r="H341" s="5"/>
      <c r="I341" s="5"/>
    </row>
    <row r="342" spans="2:9" ht="15" x14ac:dyDescent="0.25">
      <c r="B342" s="5"/>
      <c r="C342" s="5"/>
      <c r="D342" s="5"/>
      <c r="E342" s="5"/>
      <c r="F342" s="5"/>
      <c r="G342" s="5"/>
      <c r="H342" s="5"/>
      <c r="I342" s="5"/>
    </row>
    <row r="343" spans="2:9" ht="15" x14ac:dyDescent="0.25">
      <c r="B343" s="5"/>
      <c r="C343" s="5"/>
      <c r="D343" s="5"/>
      <c r="E343" s="5"/>
      <c r="F343" s="5"/>
      <c r="G343" s="5"/>
      <c r="H343" s="5"/>
      <c r="I343" s="5"/>
    </row>
    <row r="344" spans="2:9" ht="15" x14ac:dyDescent="0.25">
      <c r="B344" s="5"/>
      <c r="C344" s="5"/>
      <c r="D344" s="5"/>
      <c r="E344" s="5"/>
      <c r="F344" s="5"/>
      <c r="G344" s="5"/>
      <c r="H344" s="5"/>
      <c r="I344" s="5"/>
    </row>
    <row r="345" spans="2:9" ht="15" x14ac:dyDescent="0.25">
      <c r="B345" s="5"/>
      <c r="C345" s="5"/>
      <c r="D345" s="5"/>
      <c r="E345" s="5"/>
      <c r="F345" s="5"/>
      <c r="G345" s="5"/>
      <c r="H345" s="5"/>
      <c r="I345" s="5"/>
    </row>
    <row r="346" spans="2:9" ht="15" x14ac:dyDescent="0.25">
      <c r="B346" s="5"/>
      <c r="C346" s="5"/>
      <c r="D346" s="5"/>
      <c r="E346" s="5"/>
      <c r="F346" s="5"/>
      <c r="G346" s="5"/>
      <c r="H346" s="5"/>
      <c r="I346" s="5"/>
    </row>
    <row r="347" spans="2:9" ht="15" x14ac:dyDescent="0.25">
      <c r="B347" s="5"/>
      <c r="C347" s="5"/>
      <c r="D347" s="5"/>
      <c r="E347" s="5"/>
      <c r="F347" s="5"/>
      <c r="G347" s="5"/>
      <c r="H347" s="5"/>
      <c r="I347" s="5"/>
    </row>
    <row r="348" spans="2:9" ht="15" x14ac:dyDescent="0.25">
      <c r="B348" s="5"/>
      <c r="C348" s="5"/>
      <c r="D348" s="5"/>
      <c r="E348" s="5"/>
      <c r="F348" s="5"/>
      <c r="G348" s="5"/>
      <c r="H348" s="5"/>
      <c r="I348" s="5"/>
    </row>
    <row r="349" spans="2:9" ht="15" x14ac:dyDescent="0.25">
      <c r="B349" s="5"/>
      <c r="C349" s="5"/>
      <c r="D349" s="5"/>
      <c r="E349" s="5"/>
      <c r="F349" s="5"/>
      <c r="G349" s="5"/>
      <c r="H349" s="5"/>
      <c r="I349" s="5"/>
    </row>
    <row r="350" spans="2:9" ht="15" x14ac:dyDescent="0.25">
      <c r="B350" s="5"/>
      <c r="C350" s="5"/>
      <c r="D350" s="5"/>
      <c r="E350" s="5"/>
      <c r="F350" s="5"/>
      <c r="G350" s="5"/>
      <c r="H350" s="5"/>
      <c r="I350" s="5"/>
    </row>
    <row r="351" spans="2:9" ht="15" x14ac:dyDescent="0.25">
      <c r="B351" s="5"/>
      <c r="C351" s="5"/>
      <c r="D351" s="5"/>
      <c r="E351" s="5"/>
      <c r="F351" s="5"/>
      <c r="G351" s="5"/>
      <c r="H351" s="5"/>
      <c r="I351" s="5"/>
    </row>
    <row r="352" spans="2:9" ht="15" x14ac:dyDescent="0.25">
      <c r="B352" s="5"/>
      <c r="C352" s="5"/>
      <c r="D352" s="5"/>
      <c r="E352" s="5"/>
      <c r="F352" s="5"/>
      <c r="G352" s="5"/>
      <c r="H352" s="5"/>
      <c r="I352" s="5"/>
    </row>
    <row r="353" spans="2:9" ht="15" x14ac:dyDescent="0.25">
      <c r="B353" s="5"/>
      <c r="C353" s="5"/>
      <c r="D353" s="5"/>
      <c r="E353" s="5"/>
      <c r="F353" s="5"/>
      <c r="G353" s="5"/>
      <c r="H353" s="5"/>
      <c r="I353" s="5"/>
    </row>
    <row r="354" spans="2:9" ht="15" x14ac:dyDescent="0.25">
      <c r="B354" s="5"/>
      <c r="C354" s="5"/>
      <c r="D354" s="5"/>
      <c r="E354" s="5"/>
      <c r="F354" s="5"/>
      <c r="G354" s="5"/>
      <c r="H354" s="5"/>
      <c r="I354" s="5"/>
    </row>
    <row r="355" spans="2:9" ht="15" x14ac:dyDescent="0.25">
      <c r="B355" s="5"/>
      <c r="C355" s="5"/>
      <c r="D355" s="5"/>
      <c r="E355" s="5"/>
      <c r="F355" s="5"/>
      <c r="G355" s="5"/>
      <c r="H355" s="5"/>
      <c r="I355" s="5"/>
    </row>
    <row r="356" spans="2:9" ht="15" x14ac:dyDescent="0.25">
      <c r="B356" s="5"/>
      <c r="C356" s="5"/>
      <c r="D356" s="5"/>
      <c r="E356" s="5"/>
      <c r="F356" s="5"/>
      <c r="G356" s="5"/>
      <c r="H356" s="5"/>
      <c r="I356" s="5"/>
    </row>
    <row r="357" spans="2:9" ht="15" x14ac:dyDescent="0.25">
      <c r="B357" s="5"/>
      <c r="C357" s="5"/>
      <c r="D357" s="5"/>
      <c r="E357" s="5"/>
      <c r="F357" s="5"/>
      <c r="G357" s="5"/>
      <c r="H357" s="5"/>
      <c r="I357" s="5"/>
    </row>
    <row r="358" spans="2:9" ht="15" x14ac:dyDescent="0.25">
      <c r="B358" s="5"/>
      <c r="C358" s="5"/>
      <c r="D358" s="5"/>
      <c r="E358" s="5"/>
      <c r="F358" s="5"/>
      <c r="G358" s="5"/>
      <c r="H358" s="5"/>
      <c r="I358" s="5"/>
    </row>
    <row r="359" spans="2:9" ht="15" x14ac:dyDescent="0.25">
      <c r="B359" s="5"/>
      <c r="C359" s="5"/>
      <c r="D359" s="5"/>
      <c r="E359" s="5"/>
      <c r="F359" s="5"/>
      <c r="G359" s="5"/>
      <c r="H359" s="5"/>
      <c r="I359" s="5"/>
    </row>
    <row r="360" spans="2:9" ht="15" x14ac:dyDescent="0.25">
      <c r="B360" s="5"/>
      <c r="C360" s="5"/>
      <c r="D360" s="5"/>
      <c r="E360" s="5"/>
      <c r="F360" s="5"/>
      <c r="G360" s="5"/>
      <c r="H360" s="5"/>
      <c r="I360" s="5"/>
    </row>
    <row r="361" spans="2:9" ht="15" x14ac:dyDescent="0.25">
      <c r="B361" s="5"/>
      <c r="C361" s="5"/>
      <c r="D361" s="5"/>
      <c r="E361" s="5"/>
      <c r="F361" s="5"/>
      <c r="G361" s="5"/>
      <c r="H361" s="5"/>
      <c r="I361" s="5"/>
    </row>
    <row r="362" spans="2:9" ht="15" x14ac:dyDescent="0.25">
      <c r="B362" s="5"/>
      <c r="C362" s="5"/>
      <c r="D362" s="5"/>
      <c r="E362" s="5"/>
      <c r="F362" s="5"/>
      <c r="G362" s="5"/>
      <c r="H362" s="5"/>
      <c r="I362" s="5"/>
    </row>
    <row r="363" spans="2:9" ht="15" x14ac:dyDescent="0.25">
      <c r="B363" s="5"/>
      <c r="C363" s="5"/>
      <c r="D363" s="5"/>
      <c r="E363" s="5"/>
      <c r="F363" s="5"/>
      <c r="G363" s="5"/>
      <c r="H363" s="5"/>
      <c r="I363" s="5"/>
    </row>
    <row r="364" spans="2:9" ht="15" x14ac:dyDescent="0.25">
      <c r="B364" s="5"/>
      <c r="C364" s="5"/>
      <c r="D364" s="5"/>
      <c r="E364" s="5"/>
      <c r="F364" s="5"/>
      <c r="G364" s="5"/>
      <c r="H364" s="5"/>
      <c r="I364" s="5"/>
    </row>
    <row r="365" spans="2:9" ht="15" x14ac:dyDescent="0.25">
      <c r="B365" s="5"/>
      <c r="C365" s="5"/>
      <c r="D365" s="5"/>
      <c r="E365" s="5"/>
      <c r="F365" s="5"/>
      <c r="G365" s="5"/>
      <c r="H365" s="5"/>
      <c r="I365" s="5"/>
    </row>
    <row r="366" spans="2:9" ht="15" x14ac:dyDescent="0.25">
      <c r="B366" s="5"/>
      <c r="C366" s="5"/>
      <c r="D366" s="5"/>
      <c r="E366" s="5"/>
      <c r="F366" s="5"/>
      <c r="G366" s="5"/>
      <c r="H366" s="5"/>
      <c r="I366" s="5"/>
    </row>
    <row r="367" spans="2:9" ht="15" x14ac:dyDescent="0.25">
      <c r="B367" s="5"/>
      <c r="C367" s="5"/>
      <c r="D367" s="5"/>
      <c r="E367" s="5"/>
      <c r="F367" s="5"/>
      <c r="G367" s="5"/>
      <c r="H367" s="5"/>
      <c r="I367" s="5"/>
    </row>
    <row r="368" spans="2:9" ht="15" x14ac:dyDescent="0.25">
      <c r="B368" s="5"/>
      <c r="C368" s="5"/>
      <c r="D368" s="5"/>
      <c r="E368" s="5"/>
      <c r="F368" s="5"/>
      <c r="G368" s="5"/>
      <c r="H368" s="5"/>
      <c r="I368" s="5"/>
    </row>
    <row r="369" spans="2:9" ht="15" x14ac:dyDescent="0.25">
      <c r="B369" s="5"/>
      <c r="C369" s="5"/>
      <c r="D369" s="5"/>
      <c r="E369" s="5"/>
      <c r="F369" s="5"/>
      <c r="G369" s="5"/>
      <c r="H369" s="5"/>
      <c r="I369" s="5"/>
    </row>
    <row r="370" spans="2:9" ht="15" x14ac:dyDescent="0.25">
      <c r="B370" s="5"/>
      <c r="C370" s="5"/>
      <c r="D370" s="5"/>
      <c r="E370" s="5"/>
      <c r="F370" s="5"/>
      <c r="G370" s="5"/>
      <c r="H370" s="5"/>
      <c r="I370" s="5"/>
    </row>
    <row r="371" spans="2:9" ht="15" x14ac:dyDescent="0.25">
      <c r="B371" s="5"/>
      <c r="C371" s="5"/>
      <c r="D371" s="5"/>
      <c r="E371" s="5"/>
      <c r="F371" s="5"/>
      <c r="G371" s="5"/>
      <c r="H371" s="5"/>
      <c r="I371" s="5"/>
    </row>
    <row r="372" spans="2:9" ht="15" x14ac:dyDescent="0.25">
      <c r="B372" s="5"/>
      <c r="C372" s="5"/>
      <c r="D372" s="5"/>
      <c r="E372" s="5"/>
      <c r="F372" s="5"/>
      <c r="G372" s="5"/>
      <c r="H372" s="5"/>
      <c r="I372" s="5"/>
    </row>
    <row r="373" spans="2:9" ht="15" x14ac:dyDescent="0.25">
      <c r="B373" s="5"/>
      <c r="C373" s="5"/>
      <c r="D373" s="5"/>
      <c r="E373" s="5"/>
      <c r="F373" s="5"/>
      <c r="G373" s="5"/>
      <c r="H373" s="5"/>
      <c r="I373" s="5"/>
    </row>
    <row r="374" spans="2:9" ht="15" x14ac:dyDescent="0.25">
      <c r="B374" s="5"/>
      <c r="C374" s="5"/>
      <c r="D374" s="5"/>
      <c r="E374" s="5"/>
      <c r="F374" s="5"/>
      <c r="G374" s="5"/>
      <c r="H374" s="5"/>
      <c r="I374" s="5"/>
    </row>
    <row r="375" spans="2:9" ht="15" x14ac:dyDescent="0.25">
      <c r="B375" s="5"/>
      <c r="C375" s="5"/>
      <c r="D375" s="5"/>
      <c r="E375" s="5"/>
      <c r="F375" s="5"/>
      <c r="G375" s="5"/>
      <c r="H375" s="5"/>
      <c r="I375" s="5"/>
    </row>
    <row r="376" spans="2:9" ht="15" x14ac:dyDescent="0.25">
      <c r="B376" s="5"/>
      <c r="C376" s="5"/>
      <c r="D376" s="5"/>
      <c r="E376" s="5"/>
      <c r="F376" s="5"/>
      <c r="G376" s="5"/>
      <c r="H376" s="5"/>
      <c r="I376" s="5"/>
    </row>
    <row r="377" spans="2:9" ht="15" x14ac:dyDescent="0.25">
      <c r="B377" s="5"/>
      <c r="C377" s="5"/>
      <c r="D377" s="5"/>
      <c r="E377" s="5"/>
      <c r="F377" s="5"/>
      <c r="G377" s="5"/>
      <c r="H377" s="5"/>
      <c r="I377" s="5"/>
    </row>
    <row r="378" spans="2:9" ht="15" x14ac:dyDescent="0.25">
      <c r="B378" s="5"/>
      <c r="C378" s="5"/>
      <c r="D378" s="5"/>
      <c r="E378" s="5"/>
      <c r="F378" s="5"/>
      <c r="G378" s="5"/>
      <c r="H378" s="5"/>
      <c r="I378" s="5"/>
    </row>
    <row r="379" spans="2:9" ht="15" x14ac:dyDescent="0.25">
      <c r="B379" s="5"/>
      <c r="C379" s="5"/>
      <c r="D379" s="5"/>
      <c r="E379" s="5"/>
      <c r="F379" s="5"/>
      <c r="G379" s="5"/>
      <c r="H379" s="5"/>
      <c r="I379" s="5"/>
    </row>
    <row r="380" spans="2:9" ht="15" x14ac:dyDescent="0.25">
      <c r="B380" s="5"/>
      <c r="C380" s="5"/>
      <c r="D380" s="5"/>
      <c r="E380" s="5"/>
      <c r="F380" s="5"/>
      <c r="G380" s="5"/>
      <c r="H380" s="5"/>
      <c r="I380" s="5"/>
    </row>
    <row r="381" spans="2:9" ht="15" x14ac:dyDescent="0.25">
      <c r="B381" s="5"/>
      <c r="C381" s="5"/>
      <c r="D381" s="5"/>
      <c r="E381" s="5"/>
      <c r="F381" s="5"/>
      <c r="G381" s="5"/>
      <c r="H381" s="5"/>
      <c r="I381" s="5"/>
    </row>
    <row r="382" spans="2:9" ht="15" x14ac:dyDescent="0.25">
      <c r="B382" s="5"/>
      <c r="C382" s="5"/>
      <c r="D382" s="5"/>
      <c r="E382" s="5"/>
      <c r="F382" s="5"/>
      <c r="G382" s="5"/>
      <c r="H382" s="5"/>
      <c r="I382" s="5"/>
    </row>
    <row r="383" spans="2:9" ht="15" x14ac:dyDescent="0.25">
      <c r="B383" s="5"/>
      <c r="C383" s="5"/>
      <c r="D383" s="5"/>
      <c r="E383" s="5"/>
      <c r="F383" s="5"/>
      <c r="G383" s="5"/>
      <c r="H383" s="5"/>
      <c r="I383" s="5"/>
    </row>
    <row r="384" spans="2:9" ht="15" x14ac:dyDescent="0.25">
      <c r="B384" s="5"/>
      <c r="C384" s="5"/>
      <c r="D384" s="5"/>
      <c r="E384" s="5"/>
      <c r="F384" s="5"/>
      <c r="G384" s="5"/>
      <c r="H384" s="5"/>
      <c r="I384" s="5"/>
    </row>
    <row r="385" spans="2:9" ht="15" x14ac:dyDescent="0.25">
      <c r="B385" s="5"/>
      <c r="C385" s="5"/>
      <c r="D385" s="5"/>
      <c r="E385" s="5"/>
      <c r="F385" s="5"/>
      <c r="G385" s="5"/>
      <c r="H385" s="5"/>
      <c r="I385" s="5"/>
    </row>
    <row r="386" spans="2:9" ht="15" x14ac:dyDescent="0.25">
      <c r="B386" s="5"/>
      <c r="C386" s="5"/>
      <c r="D386" s="5"/>
      <c r="E386" s="5"/>
      <c r="F386" s="5"/>
      <c r="G386" s="5"/>
      <c r="H386" s="5"/>
      <c r="I386" s="5"/>
    </row>
    <row r="387" spans="2:9" ht="15" x14ac:dyDescent="0.25">
      <c r="B387" s="5"/>
      <c r="C387" s="5"/>
      <c r="D387" s="5"/>
      <c r="E387" s="5"/>
      <c r="F387" s="5"/>
      <c r="G387" s="5"/>
      <c r="H387" s="5"/>
      <c r="I387" s="5"/>
    </row>
    <row r="388" spans="2:9" ht="15" x14ac:dyDescent="0.25">
      <c r="B388" s="5"/>
      <c r="C388" s="5"/>
      <c r="D388" s="5"/>
      <c r="E388" s="5"/>
      <c r="F388" s="5"/>
      <c r="G388" s="5"/>
      <c r="H388" s="5"/>
      <c r="I388" s="5"/>
    </row>
    <row r="389" spans="2:9" ht="15" x14ac:dyDescent="0.25">
      <c r="B389" s="5"/>
      <c r="C389" s="5"/>
      <c r="D389" s="5"/>
      <c r="E389" s="5"/>
      <c r="F389" s="5"/>
      <c r="G389" s="5"/>
      <c r="H389" s="5"/>
      <c r="I389" s="5"/>
    </row>
    <row r="390" spans="2:9" ht="15" x14ac:dyDescent="0.25">
      <c r="B390" s="5"/>
      <c r="C390" s="5"/>
      <c r="D390" s="5"/>
      <c r="E390" s="5"/>
      <c r="F390" s="5"/>
      <c r="G390" s="5"/>
      <c r="H390" s="5"/>
      <c r="I390" s="5"/>
    </row>
    <row r="391" spans="2:9" ht="15" x14ac:dyDescent="0.25">
      <c r="B391" s="5"/>
      <c r="C391" s="5"/>
      <c r="D391" s="5"/>
      <c r="E391" s="5"/>
      <c r="F391" s="5"/>
      <c r="G391" s="5"/>
      <c r="H391" s="5"/>
      <c r="I391" s="5"/>
    </row>
    <row r="392" spans="2:9" ht="15" x14ac:dyDescent="0.25">
      <c r="B392" s="5"/>
      <c r="C392" s="5"/>
      <c r="D392" s="5"/>
      <c r="E392" s="5"/>
      <c r="F392" s="5"/>
      <c r="G392" s="5"/>
      <c r="H392" s="5"/>
      <c r="I392" s="5"/>
    </row>
    <row r="393" spans="2:9" ht="15" x14ac:dyDescent="0.25">
      <c r="B393" s="5"/>
      <c r="C393" s="5"/>
      <c r="D393" s="5"/>
      <c r="E393" s="5"/>
      <c r="F393" s="5"/>
      <c r="G393" s="5"/>
      <c r="H393" s="5"/>
      <c r="I393" s="5"/>
    </row>
    <row r="394" spans="2:9" ht="15" x14ac:dyDescent="0.25">
      <c r="B394" s="5"/>
      <c r="C394" s="5"/>
      <c r="D394" s="5"/>
      <c r="E394" s="5"/>
      <c r="F394" s="5"/>
      <c r="G394" s="5"/>
      <c r="H394" s="5"/>
      <c r="I394" s="5"/>
    </row>
    <row r="395" spans="2:9" ht="15" x14ac:dyDescent="0.25">
      <c r="B395" s="5"/>
      <c r="C395" s="5"/>
      <c r="D395" s="5"/>
      <c r="E395" s="5"/>
      <c r="F395" s="5"/>
      <c r="G395" s="5"/>
      <c r="H395" s="5"/>
      <c r="I395" s="5"/>
    </row>
    <row r="396" spans="2:9" ht="15" x14ac:dyDescent="0.25">
      <c r="B396" s="5"/>
      <c r="C396" s="5"/>
      <c r="D396" s="5"/>
      <c r="E396" s="5"/>
      <c r="F396" s="5"/>
      <c r="G396" s="5"/>
      <c r="H396" s="5"/>
      <c r="I396" s="5"/>
    </row>
    <row r="397" spans="2:9" ht="15" x14ac:dyDescent="0.25">
      <c r="B397" s="5"/>
      <c r="C397" s="5"/>
      <c r="D397" s="5"/>
      <c r="E397" s="5"/>
      <c r="F397" s="5"/>
      <c r="G397" s="5"/>
      <c r="H397" s="5"/>
      <c r="I397" s="5"/>
    </row>
    <row r="398" spans="2:9" ht="15" x14ac:dyDescent="0.25">
      <c r="B398" s="5"/>
      <c r="C398" s="5"/>
      <c r="D398" s="5"/>
      <c r="E398" s="5"/>
      <c r="F398" s="5"/>
      <c r="G398" s="5"/>
      <c r="H398" s="5"/>
      <c r="I398" s="5"/>
    </row>
    <row r="399" spans="2:9" ht="15" x14ac:dyDescent="0.25">
      <c r="B399" s="5"/>
      <c r="C399" s="5"/>
      <c r="D399" s="5"/>
      <c r="E399" s="5"/>
      <c r="F399" s="5"/>
      <c r="G399" s="5"/>
      <c r="H399" s="5"/>
      <c r="I399" s="5"/>
    </row>
    <row r="400" spans="2:9" ht="15" x14ac:dyDescent="0.25">
      <c r="B400" s="5"/>
      <c r="C400" s="5"/>
      <c r="D400" s="5"/>
      <c r="E400" s="5"/>
      <c r="F400" s="5"/>
      <c r="G400" s="5"/>
      <c r="H400" s="5"/>
      <c r="I400" s="5"/>
    </row>
    <row r="401" spans="2:9" ht="15" x14ac:dyDescent="0.25">
      <c r="B401" s="5"/>
      <c r="C401" s="5"/>
      <c r="D401" s="5"/>
      <c r="E401" s="5"/>
      <c r="F401" s="5"/>
      <c r="G401" s="5"/>
      <c r="H401" s="5"/>
      <c r="I401" s="5"/>
    </row>
    <row r="402" spans="2:9" ht="15" x14ac:dyDescent="0.25">
      <c r="B402" s="5"/>
      <c r="C402" s="5"/>
      <c r="D402" s="5"/>
      <c r="E402" s="5"/>
      <c r="F402" s="5"/>
      <c r="G402" s="5"/>
      <c r="H402" s="5"/>
      <c r="I402" s="5"/>
    </row>
    <row r="403" spans="2:9" ht="15" x14ac:dyDescent="0.25">
      <c r="B403" s="5"/>
      <c r="C403" s="5"/>
      <c r="D403" s="5"/>
      <c r="E403" s="5"/>
      <c r="F403" s="5"/>
      <c r="G403" s="5"/>
      <c r="H403" s="5"/>
      <c r="I403" s="5"/>
    </row>
    <row r="404" spans="2:9" ht="15" x14ac:dyDescent="0.25">
      <c r="B404" s="5"/>
      <c r="C404" s="5"/>
      <c r="D404" s="5"/>
      <c r="E404" s="5"/>
      <c r="F404" s="5"/>
      <c r="G404" s="5"/>
      <c r="H404" s="5"/>
      <c r="I404" s="5"/>
    </row>
    <row r="405" spans="2:9" ht="15" x14ac:dyDescent="0.25">
      <c r="B405" s="5"/>
      <c r="C405" s="5"/>
      <c r="D405" s="5"/>
      <c r="E405" s="5"/>
      <c r="F405" s="5"/>
      <c r="G405" s="5"/>
      <c r="H405" s="5"/>
      <c r="I405" s="5"/>
    </row>
    <row r="406" spans="2:9" ht="15" x14ac:dyDescent="0.25">
      <c r="B406" s="5"/>
      <c r="C406" s="5"/>
      <c r="D406" s="5"/>
      <c r="E406" s="5"/>
      <c r="F406" s="5"/>
      <c r="G406" s="5"/>
      <c r="H406" s="5"/>
      <c r="I406" s="5"/>
    </row>
    <row r="407" spans="2:9" ht="15" x14ac:dyDescent="0.25">
      <c r="B407" s="5"/>
      <c r="C407" s="5"/>
      <c r="D407" s="5"/>
      <c r="E407" s="5"/>
      <c r="F407" s="5"/>
      <c r="G407" s="5"/>
      <c r="H407" s="5"/>
      <c r="I407" s="5"/>
    </row>
    <row r="408" spans="2:9" ht="15" x14ac:dyDescent="0.25">
      <c r="B408" s="5"/>
      <c r="C408" s="5"/>
      <c r="D408" s="5"/>
      <c r="E408" s="5"/>
      <c r="F408" s="5"/>
      <c r="G408" s="5"/>
      <c r="H408" s="5"/>
      <c r="I408" s="5"/>
    </row>
    <row r="409" spans="2:9" ht="15" x14ac:dyDescent="0.25">
      <c r="B409" s="5"/>
      <c r="C409" s="5"/>
      <c r="D409" s="5"/>
      <c r="E409" s="5"/>
      <c r="F409" s="5"/>
      <c r="G409" s="5"/>
      <c r="H409" s="5"/>
      <c r="I409" s="5"/>
    </row>
    <row r="410" spans="2:9" ht="15" x14ac:dyDescent="0.25">
      <c r="B410" s="5"/>
      <c r="C410" s="5"/>
      <c r="D410" s="5"/>
      <c r="E410" s="5"/>
      <c r="F410" s="5"/>
      <c r="G410" s="5"/>
      <c r="H410" s="5"/>
      <c r="I410" s="5"/>
    </row>
    <row r="411" spans="2:9" ht="15" x14ac:dyDescent="0.25">
      <c r="B411" s="5"/>
      <c r="C411" s="5"/>
      <c r="D411" s="5"/>
      <c r="E411" s="5"/>
      <c r="F411" s="5"/>
      <c r="G411" s="5"/>
      <c r="H411" s="5"/>
      <c r="I411" s="5"/>
    </row>
    <row r="412" spans="2:9" ht="15" x14ac:dyDescent="0.25">
      <c r="B412" s="5"/>
      <c r="C412" s="5"/>
      <c r="D412" s="5"/>
      <c r="E412" s="5"/>
      <c r="F412" s="5"/>
      <c r="G412" s="5"/>
      <c r="H412" s="5"/>
      <c r="I412" s="5"/>
    </row>
    <row r="413" spans="2:9" ht="15" x14ac:dyDescent="0.25">
      <c r="B413" s="5"/>
      <c r="C413" s="5"/>
      <c r="D413" s="5"/>
      <c r="E413" s="5"/>
      <c r="F413" s="5"/>
      <c r="G413" s="5"/>
      <c r="H413" s="5"/>
      <c r="I413" s="5"/>
    </row>
    <row r="414" spans="2:9" ht="15" x14ac:dyDescent="0.25">
      <c r="B414" s="5"/>
      <c r="C414" s="5"/>
      <c r="D414" s="5"/>
      <c r="E414" s="5"/>
      <c r="F414" s="5"/>
      <c r="G414" s="5"/>
      <c r="H414" s="5"/>
      <c r="I414" s="5"/>
    </row>
    <row r="415" spans="2:9" ht="15" x14ac:dyDescent="0.25">
      <c r="B415" s="5"/>
      <c r="C415" s="5"/>
      <c r="D415" s="5"/>
      <c r="E415" s="5"/>
      <c r="F415" s="5"/>
      <c r="G415" s="5"/>
      <c r="H415" s="5"/>
      <c r="I415" s="5"/>
    </row>
    <row r="416" spans="2:9" ht="15" x14ac:dyDescent="0.25">
      <c r="B416" s="5"/>
      <c r="C416" s="5"/>
      <c r="D416" s="5"/>
      <c r="E416" s="5"/>
      <c r="F416" s="5"/>
      <c r="G416" s="5"/>
      <c r="H416" s="5"/>
      <c r="I416" s="5"/>
    </row>
    <row r="417" spans="2:9" ht="15" x14ac:dyDescent="0.25">
      <c r="B417" s="5"/>
      <c r="C417" s="5"/>
      <c r="D417" s="5"/>
      <c r="E417" s="5"/>
      <c r="F417" s="5"/>
      <c r="G417" s="5"/>
      <c r="H417" s="5"/>
      <c r="I417" s="5"/>
    </row>
    <row r="418" spans="2:9" ht="15" x14ac:dyDescent="0.25">
      <c r="B418" s="5"/>
      <c r="C418" s="5"/>
      <c r="D418" s="5"/>
      <c r="E418" s="5"/>
      <c r="F418" s="5"/>
      <c r="G418" s="5"/>
      <c r="H418" s="5"/>
      <c r="I418" s="5"/>
    </row>
    <row r="419" spans="2:9" ht="15" x14ac:dyDescent="0.25">
      <c r="B419" s="5"/>
      <c r="C419" s="5"/>
      <c r="D419" s="5"/>
      <c r="E419" s="5"/>
      <c r="F419" s="5"/>
      <c r="G419" s="5"/>
      <c r="H419" s="5"/>
      <c r="I419" s="5"/>
    </row>
    <row r="420" spans="2:9" ht="15" x14ac:dyDescent="0.25">
      <c r="B420" s="5"/>
      <c r="C420" s="5"/>
      <c r="D420" s="5"/>
      <c r="E420" s="5"/>
      <c r="F420" s="5"/>
      <c r="G420" s="5"/>
      <c r="H420" s="5"/>
      <c r="I420" s="5"/>
    </row>
    <row r="421" spans="2:9" ht="15" x14ac:dyDescent="0.25">
      <c r="B421" s="5"/>
      <c r="C421" s="5"/>
      <c r="D421" s="5"/>
      <c r="E421" s="5"/>
      <c r="F421" s="5"/>
      <c r="G421" s="5"/>
      <c r="H421" s="5"/>
      <c r="I421" s="5"/>
    </row>
    <row r="422" spans="2:9" ht="15" x14ac:dyDescent="0.25">
      <c r="B422" s="5"/>
      <c r="C422" s="5"/>
      <c r="D422" s="5"/>
      <c r="E422" s="5"/>
      <c r="F422" s="5"/>
      <c r="G422" s="5"/>
      <c r="H422" s="5"/>
      <c r="I422" s="5"/>
    </row>
    <row r="423" spans="2:9" ht="15" x14ac:dyDescent="0.25">
      <c r="B423" s="5"/>
      <c r="C423" s="5"/>
      <c r="D423" s="5"/>
      <c r="E423" s="5"/>
      <c r="F423" s="5"/>
      <c r="G423" s="5"/>
      <c r="H423" s="5"/>
      <c r="I423" s="5"/>
    </row>
    <row r="424" spans="2:9" ht="15" x14ac:dyDescent="0.25">
      <c r="B424" s="5"/>
      <c r="C424" s="5"/>
      <c r="D424" s="5"/>
      <c r="E424" s="5"/>
      <c r="F424" s="5"/>
      <c r="G424" s="5"/>
      <c r="H424" s="5"/>
      <c r="I424" s="5"/>
    </row>
    <row r="425" spans="2:9" ht="15" x14ac:dyDescent="0.25">
      <c r="B425" s="5"/>
      <c r="C425" s="5"/>
      <c r="D425" s="5"/>
      <c r="E425" s="5"/>
      <c r="F425" s="5"/>
      <c r="G425" s="5"/>
      <c r="H425" s="5"/>
      <c r="I425" s="5"/>
    </row>
    <row r="426" spans="2:9" ht="15" x14ac:dyDescent="0.25">
      <c r="B426" s="5"/>
      <c r="C426" s="5"/>
      <c r="D426" s="5"/>
      <c r="E426" s="5"/>
      <c r="F426" s="5"/>
      <c r="G426" s="5"/>
      <c r="H426" s="5"/>
      <c r="I426" s="5"/>
    </row>
    <row r="427" spans="2:9" ht="15" x14ac:dyDescent="0.25">
      <c r="B427" s="5"/>
      <c r="C427" s="5"/>
      <c r="D427" s="5"/>
      <c r="E427" s="5"/>
      <c r="F427" s="5"/>
      <c r="G427" s="5"/>
      <c r="H427" s="5"/>
      <c r="I427" s="5"/>
    </row>
    <row r="428" spans="2:9" ht="15" x14ac:dyDescent="0.25">
      <c r="B428" s="5"/>
      <c r="C428" s="5"/>
      <c r="D428" s="5"/>
      <c r="E428" s="5"/>
      <c r="F428" s="5"/>
      <c r="G428" s="5"/>
      <c r="H428" s="5"/>
      <c r="I428" s="5"/>
    </row>
    <row r="429" spans="2:9" ht="15" x14ac:dyDescent="0.25">
      <c r="B429" s="5"/>
      <c r="C429" s="5"/>
      <c r="D429" s="5"/>
      <c r="E429" s="5"/>
      <c r="F429" s="5"/>
      <c r="G429" s="5"/>
      <c r="H429" s="5"/>
      <c r="I429" s="5"/>
    </row>
    <row r="430" spans="2:9" ht="15" x14ac:dyDescent="0.25">
      <c r="B430" s="5"/>
      <c r="C430" s="5"/>
      <c r="D430" s="5"/>
      <c r="E430" s="5"/>
      <c r="F430" s="5"/>
      <c r="G430" s="5"/>
      <c r="H430" s="5"/>
      <c r="I430" s="5"/>
    </row>
    <row r="431" spans="2:9" ht="15" x14ac:dyDescent="0.25">
      <c r="B431" s="5"/>
      <c r="C431" s="5"/>
      <c r="D431" s="5"/>
      <c r="E431" s="5"/>
      <c r="F431" s="5"/>
      <c r="G431" s="5"/>
      <c r="H431" s="5"/>
      <c r="I431" s="5"/>
    </row>
    <row r="432" spans="2:9" ht="15" x14ac:dyDescent="0.25">
      <c r="B432" s="5"/>
      <c r="C432" s="5"/>
      <c r="D432" s="5"/>
      <c r="E432" s="5"/>
      <c r="F432" s="5"/>
      <c r="G432" s="5"/>
      <c r="H432" s="5"/>
      <c r="I432" s="5"/>
    </row>
    <row r="433" spans="6:9" ht="15" x14ac:dyDescent="0.25">
      <c r="F433" s="5"/>
      <c r="G433" s="5"/>
      <c r="H433" s="5"/>
      <c r="I433" s="5"/>
    </row>
  </sheetData>
  <sheetProtection formatCells="0" formatColumns="0" formatRows="0" selectLockedCells="1" selectUnlockedCells="1"/>
  <pageMargins left="0.74803149606299213" right="0.51181102362204722" top="0.78740157480314965" bottom="0.59055118110236227" header="0.51181102362204722" footer="0.39370078740157483"/>
  <pageSetup paperSize="9" scale="87" orientation="portrait" verticalDpi="4294967294" copies="2" r:id="rId1"/>
  <headerFooter alignWithMargins="0">
    <oddHeader xml:space="preserve">&amp;L&amp;14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2"/>
  <sheetViews>
    <sheetView tabSelected="1" topLeftCell="A88" zoomScale="130" zoomScaleNormal="130" workbookViewId="0">
      <selection activeCell="F99" sqref="F99"/>
    </sheetView>
  </sheetViews>
  <sheetFormatPr defaultColWidth="9.109375" defaultRowHeight="10.199999999999999" x14ac:dyDescent="0.2"/>
  <cols>
    <col min="1" max="1" width="34.88671875" style="222" customWidth="1"/>
    <col min="2" max="2" width="10.109375" style="222" customWidth="1"/>
    <col min="3" max="3" width="8.88671875" style="222" customWidth="1"/>
    <col min="4" max="4" width="14" style="222" customWidth="1"/>
    <col min="5" max="5" width="10.88671875" style="222" customWidth="1"/>
    <col min="6" max="6" width="13.5546875" style="222" customWidth="1"/>
    <col min="7" max="7" width="13.44140625" style="222" hidden="1" customWidth="1"/>
    <col min="8" max="8" width="10" style="222" hidden="1" customWidth="1"/>
    <col min="9" max="9" width="13.109375" style="222" hidden="1" customWidth="1"/>
    <col min="10" max="10" width="9.109375" style="222" hidden="1" customWidth="1"/>
    <col min="11" max="11" width="11.44140625" style="222" hidden="1" customWidth="1"/>
    <col min="12" max="12" width="12.6640625" style="222" hidden="1" customWidth="1"/>
    <col min="13" max="14" width="1.6640625" style="222" hidden="1" customWidth="1"/>
    <col min="15" max="15" width="10.109375" style="318" customWidth="1"/>
    <col min="16" max="16" width="10" style="318" customWidth="1"/>
    <col min="17" max="17" width="7.88671875" style="222" bestFit="1" customWidth="1"/>
    <col min="18" max="18" width="8.44140625" style="222" customWidth="1"/>
    <col min="19" max="19" width="9" style="222" customWidth="1"/>
    <col min="20" max="20" width="5.5546875" style="222" customWidth="1"/>
    <col min="21" max="22" width="6.109375" style="222" customWidth="1"/>
    <col min="23" max="16384" width="9.109375" style="222"/>
  </cols>
  <sheetData>
    <row r="1" spans="1:19" hidden="1" x14ac:dyDescent="0.2">
      <c r="A1" s="221" t="s">
        <v>121</v>
      </c>
    </row>
    <row r="2" spans="1:19" hidden="1" x14ac:dyDescent="0.2">
      <c r="A2" s="221" t="s">
        <v>70</v>
      </c>
    </row>
    <row r="3" spans="1:19" x14ac:dyDescent="0.2">
      <c r="A3" s="223" t="s">
        <v>0</v>
      </c>
      <c r="B3" s="224"/>
      <c r="C3" s="224"/>
      <c r="D3" s="224"/>
      <c r="E3" s="224"/>
      <c r="F3" s="222" t="s">
        <v>204</v>
      </c>
    </row>
    <row r="4" spans="1:19" x14ac:dyDescent="0.2">
      <c r="A4" s="225">
        <v>44620</v>
      </c>
      <c r="B4" s="223"/>
      <c r="C4" s="223"/>
      <c r="D4" s="223"/>
      <c r="E4" s="223"/>
    </row>
    <row r="5" spans="1:19" ht="11.25" customHeight="1" thickBot="1" x14ac:dyDescent="0.25">
      <c r="E5" s="226"/>
      <c r="F5" s="226" t="s">
        <v>77</v>
      </c>
      <c r="H5" s="227"/>
    </row>
    <row r="6" spans="1:19" ht="111.75" customHeight="1" thickBot="1" x14ac:dyDescent="0.25">
      <c r="A6" s="228" t="s">
        <v>1</v>
      </c>
      <c r="B6" s="229" t="s">
        <v>188</v>
      </c>
      <c r="C6" s="230" t="s">
        <v>143</v>
      </c>
      <c r="D6" s="231" t="s">
        <v>151</v>
      </c>
      <c r="E6" s="232" t="s">
        <v>152</v>
      </c>
      <c r="F6" s="232" t="s">
        <v>147</v>
      </c>
      <c r="G6" s="233"/>
      <c r="H6" s="234" t="s">
        <v>139</v>
      </c>
      <c r="I6" s="235" t="s">
        <v>140</v>
      </c>
      <c r="J6" s="236"/>
      <c r="K6" s="237" t="s">
        <v>142</v>
      </c>
      <c r="L6" s="238" t="s">
        <v>141</v>
      </c>
      <c r="M6" s="239" t="s">
        <v>144</v>
      </c>
      <c r="N6" s="240"/>
      <c r="O6" s="320"/>
      <c r="Q6" s="227"/>
      <c r="S6" s="227"/>
    </row>
    <row r="7" spans="1:19" ht="17.25" customHeight="1" x14ac:dyDescent="0.2">
      <c r="A7" s="333" t="s">
        <v>75</v>
      </c>
      <c r="B7" s="247" t="s">
        <v>76</v>
      </c>
      <c r="C7" s="248" t="s">
        <v>200</v>
      </c>
      <c r="D7" s="248" t="s">
        <v>201</v>
      </c>
      <c r="E7" s="248" t="s">
        <v>202</v>
      </c>
      <c r="F7" s="248" t="s">
        <v>203</v>
      </c>
      <c r="G7" s="241"/>
      <c r="H7" s="242"/>
      <c r="I7" s="243"/>
      <c r="J7" s="244"/>
      <c r="K7" s="242" t="s">
        <v>145</v>
      </c>
      <c r="L7" s="245">
        <v>4</v>
      </c>
      <c r="M7" s="246" t="s">
        <v>146</v>
      </c>
    </row>
    <row r="8" spans="1:19" ht="17.25" hidden="1" customHeight="1" thickBot="1" x14ac:dyDescent="0.25">
      <c r="A8" s="333">
        <v>1</v>
      </c>
      <c r="B8" s="247">
        <v>2</v>
      </c>
      <c r="C8" s="248"/>
      <c r="D8" s="248">
        <v>3</v>
      </c>
      <c r="E8" s="248">
        <v>4</v>
      </c>
      <c r="F8" s="248" t="s">
        <v>114</v>
      </c>
      <c r="G8" s="249"/>
      <c r="H8" s="250"/>
      <c r="I8" s="251"/>
      <c r="J8" s="227"/>
      <c r="K8" s="250"/>
      <c r="L8" s="252"/>
      <c r="M8" s="253"/>
    </row>
    <row r="9" spans="1:19" ht="21" customHeight="1" x14ac:dyDescent="0.2">
      <c r="A9" s="334" t="s">
        <v>189</v>
      </c>
      <c r="B9" s="254"/>
      <c r="C9" s="255"/>
      <c r="D9" s="322">
        <f>+D10+D16</f>
        <v>374130.56</v>
      </c>
      <c r="E9" s="322">
        <f>+F9-D9</f>
        <v>365690.00000000006</v>
      </c>
      <c r="F9" s="322">
        <f>+F10+F16</f>
        <v>739820.56</v>
      </c>
      <c r="G9" s="249">
        <f>F10+F16</f>
        <v>739820.56</v>
      </c>
      <c r="H9" s="250"/>
      <c r="I9" s="251"/>
      <c r="J9" s="227"/>
      <c r="K9" s="250"/>
      <c r="L9" s="257">
        <v>5532235</v>
      </c>
      <c r="M9" s="255">
        <f>C9-L9</f>
        <v>-5532235</v>
      </c>
    </row>
    <row r="10" spans="1:19" ht="21" customHeight="1" x14ac:dyDescent="0.2">
      <c r="A10" s="334" t="s">
        <v>119</v>
      </c>
      <c r="B10" s="254"/>
      <c r="C10" s="255"/>
      <c r="D10" s="322">
        <f>+D11+D15</f>
        <v>374130.56</v>
      </c>
      <c r="E10" s="322">
        <f>+E11+E15</f>
        <v>365690</v>
      </c>
      <c r="F10" s="322">
        <f>+F11+F15</f>
        <v>739820.56</v>
      </c>
      <c r="G10" s="249"/>
      <c r="H10" s="250"/>
      <c r="I10" s="251"/>
      <c r="J10" s="227"/>
      <c r="K10" s="250"/>
      <c r="L10" s="258">
        <v>5532235</v>
      </c>
      <c r="M10" s="255">
        <f>C10-L10</f>
        <v>-5532235</v>
      </c>
    </row>
    <row r="11" spans="1:19" x14ac:dyDescent="0.2">
      <c r="A11" s="335" t="s">
        <v>190</v>
      </c>
      <c r="B11" s="254"/>
      <c r="C11" s="255"/>
      <c r="D11" s="327">
        <f>+D13</f>
        <v>4130.5600000000004</v>
      </c>
      <c r="E11" s="322">
        <f>+F11-D11</f>
        <v>5689.9999999999991</v>
      </c>
      <c r="F11" s="327">
        <f>+F13</f>
        <v>9820.56</v>
      </c>
      <c r="G11" s="249"/>
      <c r="H11" s="250"/>
      <c r="I11" s="259"/>
      <c r="J11" s="227"/>
      <c r="K11" s="250"/>
      <c r="L11" s="252">
        <v>320000</v>
      </c>
      <c r="M11" s="253">
        <f>C11-F11</f>
        <v>-9820.56</v>
      </c>
    </row>
    <row r="12" spans="1:19" ht="15.75" hidden="1" customHeight="1" x14ac:dyDescent="0.2">
      <c r="A12" s="336" t="s">
        <v>7</v>
      </c>
      <c r="B12" s="254"/>
      <c r="C12" s="255"/>
      <c r="D12" s="327">
        <v>0</v>
      </c>
      <c r="E12" s="322">
        <f t="shared" ref="E12:E16" si="0">+F12-D12</f>
        <v>0</v>
      </c>
      <c r="F12" s="327">
        <v>0</v>
      </c>
      <c r="G12" s="249"/>
      <c r="H12" s="250"/>
      <c r="I12" s="259"/>
      <c r="J12" s="227"/>
      <c r="K12" s="250"/>
      <c r="L12" s="252"/>
      <c r="M12" s="253">
        <f>C12-F12</f>
        <v>0</v>
      </c>
    </row>
    <row r="13" spans="1:19" x14ac:dyDescent="0.2">
      <c r="A13" s="336" t="s">
        <v>8</v>
      </c>
      <c r="B13" s="254">
        <v>33.5</v>
      </c>
      <c r="C13" s="255"/>
      <c r="D13" s="327">
        <v>4130.5600000000004</v>
      </c>
      <c r="E13" s="322">
        <f>+F13-D13</f>
        <v>5689.9999999999991</v>
      </c>
      <c r="F13" s="327">
        <v>9820.56</v>
      </c>
      <c r="G13" s="249"/>
      <c r="H13" s="250"/>
      <c r="I13" s="259"/>
      <c r="J13" s="227"/>
      <c r="K13" s="250"/>
      <c r="L13" s="252">
        <v>320000</v>
      </c>
      <c r="M13" s="253">
        <f>C13-F13</f>
        <v>-9820.56</v>
      </c>
    </row>
    <row r="14" spans="1:19" hidden="1" x14ac:dyDescent="0.2">
      <c r="A14" s="337" t="s">
        <v>2</v>
      </c>
      <c r="B14" s="254"/>
      <c r="C14" s="255"/>
      <c r="D14" s="327">
        <v>0</v>
      </c>
      <c r="E14" s="322">
        <f t="shared" si="0"/>
        <v>0</v>
      </c>
      <c r="F14" s="327">
        <v>0</v>
      </c>
      <c r="G14" s="249"/>
      <c r="H14" s="250"/>
      <c r="I14" s="251"/>
      <c r="J14" s="227"/>
      <c r="K14" s="250"/>
      <c r="L14" s="252"/>
      <c r="M14" s="253"/>
    </row>
    <row r="15" spans="1:19" ht="30" customHeight="1" x14ac:dyDescent="0.2">
      <c r="A15" s="335" t="s">
        <v>4</v>
      </c>
      <c r="B15" s="254">
        <v>43.09</v>
      </c>
      <c r="C15" s="255"/>
      <c r="D15" s="327">
        <v>370000</v>
      </c>
      <c r="E15" s="322">
        <f t="shared" si="0"/>
        <v>360000</v>
      </c>
      <c r="F15" s="327">
        <v>730000</v>
      </c>
      <c r="G15" s="249"/>
      <c r="H15" s="260"/>
      <c r="I15" s="259"/>
      <c r="J15" s="227"/>
      <c r="K15" s="250"/>
      <c r="L15" s="252"/>
      <c r="M15" s="253">
        <f>C15-F15</f>
        <v>-730000</v>
      </c>
      <c r="Q15" s="227"/>
      <c r="R15" s="227"/>
    </row>
    <row r="16" spans="1:19" ht="16.5" customHeight="1" x14ac:dyDescent="0.2">
      <c r="A16" s="334" t="s">
        <v>120</v>
      </c>
      <c r="B16" s="254">
        <v>43.19</v>
      </c>
      <c r="C16" s="255"/>
      <c r="D16" s="327">
        <v>0</v>
      </c>
      <c r="E16" s="322">
        <f t="shared" si="0"/>
        <v>0</v>
      </c>
      <c r="F16" s="327"/>
      <c r="G16" s="249"/>
      <c r="H16" s="250"/>
      <c r="I16" s="251"/>
      <c r="J16" s="227"/>
      <c r="K16" s="250"/>
      <c r="L16" s="252"/>
      <c r="M16" s="253">
        <f>C16-L16</f>
        <v>0</v>
      </c>
    </row>
    <row r="17" spans="1:19" ht="33" customHeight="1" x14ac:dyDescent="0.2">
      <c r="A17" s="338" t="s">
        <v>115</v>
      </c>
      <c r="B17" s="254" t="s">
        <v>121</v>
      </c>
      <c r="C17" s="256"/>
      <c r="D17" s="322">
        <f>+D18+D84</f>
        <v>353643.83999999997</v>
      </c>
      <c r="E17" s="322">
        <f>+E18</f>
        <v>355023.62</v>
      </c>
      <c r="F17" s="322">
        <f>+F18+F84</f>
        <v>686657.46</v>
      </c>
      <c r="G17" s="261">
        <f t="shared" ref="G17:L17" si="1">G18+G84</f>
        <v>3012000</v>
      </c>
      <c r="H17" s="256">
        <f t="shared" si="1"/>
        <v>1374868.54</v>
      </c>
      <c r="I17" s="256">
        <f t="shared" si="1"/>
        <v>2040999</v>
      </c>
      <c r="J17" s="256">
        <f t="shared" si="1"/>
        <v>0</v>
      </c>
      <c r="K17" s="256">
        <f t="shared" si="1"/>
        <v>4955577.54</v>
      </c>
      <c r="L17" s="257">
        <f t="shared" si="1"/>
        <v>5642235</v>
      </c>
      <c r="M17" s="253">
        <f>C17-L17</f>
        <v>-5642235</v>
      </c>
      <c r="R17" s="227"/>
      <c r="S17" s="227"/>
    </row>
    <row r="18" spans="1:19" x14ac:dyDescent="0.2">
      <c r="A18" s="334" t="s">
        <v>112</v>
      </c>
      <c r="B18" s="254"/>
      <c r="C18" s="256"/>
      <c r="D18" s="322">
        <f>+D19+D80</f>
        <v>353643.83999999997</v>
      </c>
      <c r="E18" s="322">
        <f>+E19+E80</f>
        <v>355023.62</v>
      </c>
      <c r="F18" s="322">
        <f>+F19+F80</f>
        <v>686657.46</v>
      </c>
      <c r="G18" s="261">
        <f t="shared" ref="G18:L18" si="2">G19+G80</f>
        <v>3012000</v>
      </c>
      <c r="H18" s="256">
        <f t="shared" si="2"/>
        <v>1374868.54</v>
      </c>
      <c r="I18" s="256">
        <f t="shared" si="2"/>
        <v>2040999</v>
      </c>
      <c r="J18" s="256">
        <f t="shared" si="2"/>
        <v>0</v>
      </c>
      <c r="K18" s="256">
        <f t="shared" si="2"/>
        <v>4955577.54</v>
      </c>
      <c r="L18" s="257">
        <f t="shared" si="2"/>
        <v>5642235</v>
      </c>
      <c r="M18" s="253">
        <f>C18-L18</f>
        <v>-5642235</v>
      </c>
      <c r="O18" s="321"/>
      <c r="R18" s="227"/>
    </row>
    <row r="19" spans="1:19" ht="18" customHeight="1" x14ac:dyDescent="0.2">
      <c r="A19" s="335" t="s">
        <v>191</v>
      </c>
      <c r="B19" s="254"/>
      <c r="C19" s="256"/>
      <c r="D19" s="322">
        <f>+D21+D47</f>
        <v>353643.83999999997</v>
      </c>
      <c r="E19" s="322">
        <f>+E21+E47</f>
        <v>355023.62</v>
      </c>
      <c r="F19" s="322">
        <f>+F21+F47</f>
        <v>708667.46</v>
      </c>
      <c r="G19" s="261">
        <f t="shared" ref="G19:L19" si="3">G21+G47</f>
        <v>3012000</v>
      </c>
      <c r="H19" s="256">
        <f t="shared" si="3"/>
        <v>1374868.54</v>
      </c>
      <c r="I19" s="256">
        <f t="shared" si="3"/>
        <v>2060909</v>
      </c>
      <c r="J19" s="256">
        <f t="shared" si="3"/>
        <v>0</v>
      </c>
      <c r="K19" s="256">
        <f t="shared" si="3"/>
        <v>4953477.54</v>
      </c>
      <c r="L19" s="257">
        <f t="shared" si="3"/>
        <v>5662145</v>
      </c>
      <c r="M19" s="253">
        <f>C19-L19</f>
        <v>-5662145</v>
      </c>
      <c r="R19" s="227"/>
    </row>
    <row r="20" spans="1:19" ht="15.75" hidden="1" customHeight="1" x14ac:dyDescent="0.2">
      <c r="A20" s="335"/>
      <c r="B20" s="254"/>
      <c r="C20" s="254"/>
      <c r="D20" s="322">
        <v>0</v>
      </c>
      <c r="E20" s="322">
        <v>0</v>
      </c>
      <c r="F20" s="322">
        <v>0</v>
      </c>
      <c r="G20" s="261"/>
      <c r="H20" s="262">
        <f t="shared" ref="H20:H74" si="4">I20-F20</f>
        <v>0</v>
      </c>
      <c r="I20" s="263"/>
      <c r="K20" s="264"/>
      <c r="L20" s="265"/>
      <c r="M20" s="253"/>
    </row>
    <row r="21" spans="1:19" ht="15.75" customHeight="1" x14ac:dyDescent="0.2">
      <c r="A21" s="335" t="s">
        <v>17</v>
      </c>
      <c r="B21" s="266">
        <v>10</v>
      </c>
      <c r="C21" s="256"/>
      <c r="D21" s="322">
        <f>+D22+D37</f>
        <v>261957</v>
      </c>
      <c r="E21" s="322">
        <f>+E22+E37</f>
        <v>263029</v>
      </c>
      <c r="F21" s="322">
        <f>+F22+F37</f>
        <v>524986</v>
      </c>
      <c r="G21" s="261">
        <f t="shared" ref="G21:L21" si="5">G22+G36+G37</f>
        <v>0</v>
      </c>
      <c r="H21" s="256">
        <f t="shared" si="5"/>
        <v>394647</v>
      </c>
      <c r="I21" s="256">
        <f t="shared" si="5"/>
        <v>897006</v>
      </c>
      <c r="J21" s="257">
        <f t="shared" si="5"/>
        <v>0</v>
      </c>
      <c r="K21" s="262">
        <f t="shared" si="5"/>
        <v>2759853</v>
      </c>
      <c r="L21" s="267">
        <f t="shared" si="5"/>
        <v>3284839</v>
      </c>
      <c r="M21" s="253">
        <f>C21-L21</f>
        <v>-3284839</v>
      </c>
    </row>
    <row r="22" spans="1:19" ht="15.75" customHeight="1" x14ac:dyDescent="0.2">
      <c r="A22" s="337" t="s">
        <v>28</v>
      </c>
      <c r="B22" s="266">
        <v>10.01</v>
      </c>
      <c r="C22" s="256"/>
      <c r="D22" s="322">
        <f>SUM(D23:D34)</f>
        <v>256197</v>
      </c>
      <c r="E22" s="322">
        <f>+F22-D22</f>
        <v>257241</v>
      </c>
      <c r="F22" s="322">
        <f>SUM(F23:F34)</f>
        <v>513438</v>
      </c>
      <c r="G22" s="261">
        <f t="shared" ref="G22:L22" si="6">G23+G28+G33</f>
        <v>0</v>
      </c>
      <c r="H22" s="256">
        <f t="shared" si="6"/>
        <v>386640</v>
      </c>
      <c r="I22" s="256">
        <f t="shared" si="6"/>
        <v>877451</v>
      </c>
      <c r="J22" s="257">
        <f t="shared" si="6"/>
        <v>0</v>
      </c>
      <c r="K22" s="262">
        <f t="shared" si="6"/>
        <v>2643025</v>
      </c>
      <c r="L22" s="267">
        <f t="shared" si="6"/>
        <v>3156463</v>
      </c>
      <c r="M22" s="253">
        <f t="shared" ref="M22:M46" si="7">C22-L22</f>
        <v>-3156463</v>
      </c>
    </row>
    <row r="23" spans="1:19" ht="15.75" customHeight="1" x14ac:dyDescent="0.2">
      <c r="A23" s="337" t="s">
        <v>192</v>
      </c>
      <c r="B23" s="268" t="s">
        <v>18</v>
      </c>
      <c r="C23" s="268"/>
      <c r="D23" s="322">
        <v>245579</v>
      </c>
      <c r="E23" s="322">
        <f>+F23-D23</f>
        <v>243863</v>
      </c>
      <c r="F23" s="322">
        <v>489442</v>
      </c>
      <c r="G23" s="269"/>
      <c r="H23" s="262">
        <f t="shared" si="4"/>
        <v>358818</v>
      </c>
      <c r="I23" s="270">
        <v>848260</v>
      </c>
      <c r="K23" s="250">
        <f>L23-F23</f>
        <v>2451730</v>
      </c>
      <c r="L23" s="252">
        <f>2756531+16124+19085+53432+96000</f>
        <v>2941172</v>
      </c>
      <c r="M23" s="253">
        <f t="shared" si="7"/>
        <v>-2941172</v>
      </c>
    </row>
    <row r="24" spans="1:19" ht="15.75" hidden="1" customHeight="1" x14ac:dyDescent="0.2">
      <c r="A24" s="337" t="s">
        <v>29</v>
      </c>
      <c r="B24" s="268" t="s">
        <v>19</v>
      </c>
      <c r="C24" s="268"/>
      <c r="D24" s="323"/>
      <c r="E24" s="322">
        <f t="shared" ref="E24:E70" si="8">+F24-D24</f>
        <v>0</v>
      </c>
      <c r="F24" s="323"/>
      <c r="G24" s="269"/>
      <c r="H24" s="262">
        <f t="shared" si="4"/>
        <v>0</v>
      </c>
      <c r="I24" s="271"/>
      <c r="K24" s="250">
        <f t="shared" ref="K24:K46" si="9">L24-F24</f>
        <v>0</v>
      </c>
      <c r="L24" s="252"/>
      <c r="M24" s="253">
        <f t="shared" si="7"/>
        <v>0</v>
      </c>
    </row>
    <row r="25" spans="1:19" ht="15.75" hidden="1" customHeight="1" x14ac:dyDescent="0.2">
      <c r="A25" s="337" t="s">
        <v>30</v>
      </c>
      <c r="B25" s="268" t="s">
        <v>20</v>
      </c>
      <c r="C25" s="268"/>
      <c r="D25" s="323"/>
      <c r="E25" s="322">
        <f t="shared" si="8"/>
        <v>0</v>
      </c>
      <c r="F25" s="323"/>
      <c r="G25" s="269"/>
      <c r="H25" s="262">
        <f t="shared" si="4"/>
        <v>0</v>
      </c>
      <c r="I25" s="271"/>
      <c r="K25" s="250">
        <f t="shared" si="9"/>
        <v>0</v>
      </c>
      <c r="L25" s="252"/>
      <c r="M25" s="253">
        <f t="shared" si="7"/>
        <v>0</v>
      </c>
    </row>
    <row r="26" spans="1:19" ht="15.75" hidden="1" customHeight="1" x14ac:dyDescent="0.2">
      <c r="A26" s="337" t="s">
        <v>31</v>
      </c>
      <c r="B26" s="268" t="s">
        <v>21</v>
      </c>
      <c r="C26" s="268"/>
      <c r="D26" s="323"/>
      <c r="E26" s="322">
        <f t="shared" si="8"/>
        <v>0</v>
      </c>
      <c r="F26" s="323"/>
      <c r="G26" s="269"/>
      <c r="H26" s="262">
        <f t="shared" si="4"/>
        <v>0</v>
      </c>
      <c r="I26" s="271"/>
      <c r="K26" s="250">
        <f t="shared" si="9"/>
        <v>0</v>
      </c>
      <c r="L26" s="252"/>
      <c r="M26" s="253">
        <f t="shared" si="7"/>
        <v>0</v>
      </c>
    </row>
    <row r="27" spans="1:19" ht="15.75" customHeight="1" x14ac:dyDescent="0.2">
      <c r="A27" s="337" t="s">
        <v>32</v>
      </c>
      <c r="B27" s="268" t="s">
        <v>22</v>
      </c>
      <c r="C27" s="268"/>
      <c r="D27" s="323">
        <v>0</v>
      </c>
      <c r="E27" s="322">
        <f t="shared" si="8"/>
        <v>0</v>
      </c>
      <c r="F27" s="323">
        <v>0</v>
      </c>
      <c r="G27" s="269"/>
      <c r="H27" s="262">
        <f t="shared" si="4"/>
        <v>0</v>
      </c>
      <c r="I27" s="271"/>
      <c r="K27" s="250"/>
      <c r="L27" s="252"/>
      <c r="M27" s="253">
        <f t="shared" si="7"/>
        <v>0</v>
      </c>
    </row>
    <row r="28" spans="1:19" ht="15.75" customHeight="1" x14ac:dyDescent="0.2">
      <c r="A28" s="337" t="s">
        <v>33</v>
      </c>
      <c r="B28" s="268" t="s">
        <v>23</v>
      </c>
      <c r="C28" s="268"/>
      <c r="D28" s="323">
        <v>561</v>
      </c>
      <c r="E28" s="322">
        <f>+F28-D28</f>
        <v>808</v>
      </c>
      <c r="F28" s="323">
        <v>1369</v>
      </c>
      <c r="G28" s="269"/>
      <c r="H28" s="262">
        <f t="shared" si="4"/>
        <v>27822</v>
      </c>
      <c r="I28" s="270">
        <v>29191</v>
      </c>
      <c r="K28" s="250">
        <f t="shared" si="9"/>
        <v>113675</v>
      </c>
      <c r="L28" s="252">
        <f>107651+620+1045+1728+4000</f>
        <v>115044</v>
      </c>
      <c r="M28" s="253">
        <f t="shared" si="7"/>
        <v>-115044</v>
      </c>
    </row>
    <row r="29" spans="1:19" ht="15.75" hidden="1" customHeight="1" x14ac:dyDescent="0.2">
      <c r="A29" s="337" t="s">
        <v>83</v>
      </c>
      <c r="B29" s="268" t="s">
        <v>82</v>
      </c>
      <c r="C29" s="268"/>
      <c r="D29" s="323"/>
      <c r="E29" s="322">
        <f t="shared" si="8"/>
        <v>0</v>
      </c>
      <c r="F29" s="323"/>
      <c r="G29" s="269"/>
      <c r="H29" s="262">
        <f t="shared" si="4"/>
        <v>0</v>
      </c>
      <c r="I29" s="272"/>
      <c r="K29" s="250">
        <f t="shared" si="9"/>
        <v>0</v>
      </c>
      <c r="L29" s="252"/>
      <c r="M29" s="253">
        <f t="shared" si="7"/>
        <v>0</v>
      </c>
    </row>
    <row r="30" spans="1:19" ht="15.75" hidden="1" customHeight="1" x14ac:dyDescent="0.2">
      <c r="A30" s="337" t="s">
        <v>34</v>
      </c>
      <c r="B30" s="273" t="s">
        <v>78</v>
      </c>
      <c r="C30" s="273"/>
      <c r="D30" s="323"/>
      <c r="E30" s="322">
        <f t="shared" si="8"/>
        <v>0</v>
      </c>
      <c r="F30" s="323"/>
      <c r="G30" s="269"/>
      <c r="H30" s="262">
        <f t="shared" si="4"/>
        <v>0</v>
      </c>
      <c r="I30" s="272"/>
      <c r="K30" s="250">
        <f t="shared" si="9"/>
        <v>0</v>
      </c>
      <c r="L30" s="252"/>
      <c r="M30" s="253">
        <f t="shared" si="7"/>
        <v>0</v>
      </c>
    </row>
    <row r="31" spans="1:19" ht="15.75" hidden="1" customHeight="1" x14ac:dyDescent="0.2">
      <c r="A31" s="337" t="s">
        <v>80</v>
      </c>
      <c r="B31" s="268" t="s">
        <v>79</v>
      </c>
      <c r="C31" s="268"/>
      <c r="D31" s="323"/>
      <c r="E31" s="322">
        <f t="shared" si="8"/>
        <v>0</v>
      </c>
      <c r="F31" s="323"/>
      <c r="G31" s="269"/>
      <c r="H31" s="262">
        <f t="shared" si="4"/>
        <v>0</v>
      </c>
      <c r="I31" s="272"/>
      <c r="K31" s="250">
        <f t="shared" si="9"/>
        <v>0</v>
      </c>
      <c r="L31" s="252"/>
      <c r="M31" s="253">
        <f t="shared" si="7"/>
        <v>0</v>
      </c>
    </row>
    <row r="32" spans="1:19" ht="15.75" hidden="1" customHeight="1" x14ac:dyDescent="0.2">
      <c r="A32" s="337"/>
      <c r="B32" s="268"/>
      <c r="C32" s="268"/>
      <c r="D32" s="323"/>
      <c r="E32" s="322">
        <f t="shared" si="8"/>
        <v>0</v>
      </c>
      <c r="F32" s="323"/>
      <c r="G32" s="269"/>
      <c r="H32" s="262">
        <f t="shared" si="4"/>
        <v>0</v>
      </c>
      <c r="I32" s="272"/>
      <c r="K32" s="250">
        <f t="shared" si="9"/>
        <v>0</v>
      </c>
      <c r="L32" s="252"/>
      <c r="M32" s="253">
        <f t="shared" si="7"/>
        <v>0</v>
      </c>
    </row>
    <row r="33" spans="1:13" ht="15.75" customHeight="1" x14ac:dyDescent="0.2">
      <c r="A33" s="337" t="s">
        <v>150</v>
      </c>
      <c r="B33" s="274" t="s">
        <v>153</v>
      </c>
      <c r="C33" s="268"/>
      <c r="D33" s="323">
        <v>10057</v>
      </c>
      <c r="E33" s="322">
        <f t="shared" si="8"/>
        <v>12570</v>
      </c>
      <c r="F33" s="323">
        <v>22627</v>
      </c>
      <c r="G33" s="269"/>
      <c r="H33" s="262"/>
      <c r="I33" s="272"/>
      <c r="K33" s="250">
        <f t="shared" si="9"/>
        <v>77620</v>
      </c>
      <c r="L33" s="252">
        <f>87348+1388+1735+2776+7000</f>
        <v>100247</v>
      </c>
      <c r="M33" s="253">
        <f t="shared" si="7"/>
        <v>-100247</v>
      </c>
    </row>
    <row r="34" spans="1:13" ht="15.75" customHeight="1" x14ac:dyDescent="0.2">
      <c r="A34" s="337" t="s">
        <v>185</v>
      </c>
      <c r="B34" s="274" t="s">
        <v>186</v>
      </c>
      <c r="C34" s="268"/>
      <c r="D34" s="323">
        <v>0</v>
      </c>
      <c r="E34" s="322">
        <f t="shared" si="8"/>
        <v>0</v>
      </c>
      <c r="F34" s="323">
        <v>0</v>
      </c>
      <c r="G34" s="269"/>
      <c r="H34" s="262"/>
      <c r="I34" s="272"/>
      <c r="K34" s="250"/>
      <c r="L34" s="252"/>
      <c r="M34" s="253"/>
    </row>
    <row r="35" spans="1:13" ht="15.75" hidden="1" customHeight="1" x14ac:dyDescent="0.2">
      <c r="A35" s="335" t="s">
        <v>154</v>
      </c>
      <c r="B35" s="275" t="s">
        <v>155</v>
      </c>
      <c r="C35" s="268"/>
      <c r="D35" s="322"/>
      <c r="E35" s="322">
        <f t="shared" si="8"/>
        <v>0</v>
      </c>
      <c r="F35" s="322"/>
      <c r="G35" s="269"/>
      <c r="H35" s="262"/>
      <c r="I35" s="272"/>
      <c r="K35" s="250"/>
      <c r="L35" s="252"/>
      <c r="M35" s="253"/>
    </row>
    <row r="36" spans="1:13" ht="15.75" hidden="1" customHeight="1" x14ac:dyDescent="0.2">
      <c r="A36" s="337" t="s">
        <v>129</v>
      </c>
      <c r="B36" s="274" t="s">
        <v>130</v>
      </c>
      <c r="C36" s="275"/>
      <c r="D36" s="323"/>
      <c r="E36" s="322">
        <f t="shared" si="8"/>
        <v>0</v>
      </c>
      <c r="F36" s="323"/>
      <c r="G36" s="269"/>
      <c r="H36" s="262">
        <f t="shared" si="4"/>
        <v>0</v>
      </c>
      <c r="I36" s="272"/>
      <c r="K36" s="250">
        <f>L36-F36</f>
        <v>57000</v>
      </c>
      <c r="L36" s="252">
        <v>57000</v>
      </c>
      <c r="M36" s="253">
        <f t="shared" si="7"/>
        <v>-57000</v>
      </c>
    </row>
    <row r="37" spans="1:13" ht="15.75" customHeight="1" x14ac:dyDescent="0.2">
      <c r="A37" s="335" t="s">
        <v>35</v>
      </c>
      <c r="B37" s="266">
        <v>10.029999999999999</v>
      </c>
      <c r="C37" s="266"/>
      <c r="D37" s="322">
        <f>+D46</f>
        <v>5760</v>
      </c>
      <c r="E37" s="322">
        <f t="shared" si="8"/>
        <v>5788</v>
      </c>
      <c r="F37" s="322">
        <f>+F46</f>
        <v>11548</v>
      </c>
      <c r="G37" s="269"/>
      <c r="H37" s="262">
        <f t="shared" si="4"/>
        <v>8007</v>
      </c>
      <c r="I37" s="263">
        <f>I38+I39+I40+I41+I42+I46</f>
        <v>19555</v>
      </c>
      <c r="K37" s="250">
        <f t="shared" si="9"/>
        <v>59828</v>
      </c>
      <c r="L37" s="252">
        <f>L46</f>
        <v>71376</v>
      </c>
      <c r="M37" s="253">
        <f t="shared" si="7"/>
        <v>-71376</v>
      </c>
    </row>
    <row r="38" spans="1:13" ht="15.75" hidden="1" customHeight="1" x14ac:dyDescent="0.2">
      <c r="A38" s="337" t="s">
        <v>36</v>
      </c>
      <c r="B38" s="268" t="s">
        <v>24</v>
      </c>
      <c r="C38" s="268"/>
      <c r="D38" s="323"/>
      <c r="E38" s="322">
        <f t="shared" si="8"/>
        <v>0</v>
      </c>
      <c r="F38" s="323"/>
      <c r="G38" s="269"/>
      <c r="H38" s="262">
        <f t="shared" si="4"/>
        <v>0</v>
      </c>
      <c r="I38" s="251">
        <v>0</v>
      </c>
      <c r="K38" s="250"/>
      <c r="L38" s="252"/>
      <c r="M38" s="253">
        <f t="shared" si="7"/>
        <v>0</v>
      </c>
    </row>
    <row r="39" spans="1:13" ht="15.75" hidden="1" customHeight="1" x14ac:dyDescent="0.2">
      <c r="A39" s="337" t="s">
        <v>37</v>
      </c>
      <c r="B39" s="268" t="s">
        <v>25</v>
      </c>
      <c r="C39" s="268"/>
      <c r="D39" s="323"/>
      <c r="E39" s="322">
        <f t="shared" si="8"/>
        <v>0</v>
      </c>
      <c r="F39" s="323"/>
      <c r="G39" s="269"/>
      <c r="H39" s="262">
        <f t="shared" si="4"/>
        <v>0</v>
      </c>
      <c r="I39" s="251">
        <v>0</v>
      </c>
      <c r="K39" s="250"/>
      <c r="L39" s="252"/>
      <c r="M39" s="253">
        <f t="shared" si="7"/>
        <v>0</v>
      </c>
    </row>
    <row r="40" spans="1:13" ht="15.75" hidden="1" customHeight="1" x14ac:dyDescent="0.2">
      <c r="A40" s="337" t="s">
        <v>38</v>
      </c>
      <c r="B40" s="268" t="s">
        <v>26</v>
      </c>
      <c r="C40" s="268"/>
      <c r="D40" s="323"/>
      <c r="E40" s="322">
        <f t="shared" si="8"/>
        <v>0</v>
      </c>
      <c r="F40" s="323"/>
      <c r="G40" s="269"/>
      <c r="H40" s="262">
        <f t="shared" si="4"/>
        <v>0</v>
      </c>
      <c r="I40" s="251">
        <v>0</v>
      </c>
      <c r="K40" s="250"/>
      <c r="L40" s="252"/>
      <c r="M40" s="253">
        <f t="shared" si="7"/>
        <v>0</v>
      </c>
    </row>
    <row r="41" spans="1:13" ht="15.75" hidden="1" customHeight="1" x14ac:dyDescent="0.2">
      <c r="A41" s="337" t="s">
        <v>39</v>
      </c>
      <c r="B41" s="268" t="s">
        <v>27</v>
      </c>
      <c r="C41" s="268"/>
      <c r="D41" s="323"/>
      <c r="E41" s="322">
        <f t="shared" si="8"/>
        <v>0</v>
      </c>
      <c r="F41" s="323"/>
      <c r="G41" s="269"/>
      <c r="H41" s="262">
        <f t="shared" si="4"/>
        <v>0</v>
      </c>
      <c r="I41" s="251">
        <v>0</v>
      </c>
      <c r="K41" s="250"/>
      <c r="L41" s="252"/>
      <c r="M41" s="253">
        <f t="shared" si="7"/>
        <v>0</v>
      </c>
    </row>
    <row r="42" spans="1:13" ht="15.75" hidden="1" customHeight="1" x14ac:dyDescent="0.2">
      <c r="A42" s="337" t="s">
        <v>72</v>
      </c>
      <c r="B42" s="268" t="s">
        <v>71</v>
      </c>
      <c r="C42" s="268"/>
      <c r="D42" s="323"/>
      <c r="E42" s="322">
        <f t="shared" si="8"/>
        <v>0</v>
      </c>
      <c r="F42" s="323"/>
      <c r="G42" s="269"/>
      <c r="H42" s="262">
        <f t="shared" si="4"/>
        <v>0</v>
      </c>
      <c r="I42" s="251">
        <v>0</v>
      </c>
      <c r="K42" s="250"/>
      <c r="L42" s="252"/>
      <c r="M42" s="253">
        <f t="shared" si="7"/>
        <v>0</v>
      </c>
    </row>
    <row r="43" spans="1:13" ht="15.75" hidden="1" customHeight="1" x14ac:dyDescent="0.2">
      <c r="A43" s="337" t="s">
        <v>117</v>
      </c>
      <c r="B43" s="268" t="s">
        <v>88</v>
      </c>
      <c r="C43" s="268"/>
      <c r="D43" s="323"/>
      <c r="E43" s="322">
        <f t="shared" si="8"/>
        <v>0</v>
      </c>
      <c r="F43" s="323"/>
      <c r="G43" s="269"/>
      <c r="H43" s="262">
        <f t="shared" si="4"/>
        <v>0</v>
      </c>
      <c r="I43" s="263"/>
      <c r="K43" s="250">
        <f t="shared" si="9"/>
        <v>0</v>
      </c>
      <c r="L43" s="252"/>
      <c r="M43" s="253">
        <f t="shared" si="7"/>
        <v>0</v>
      </c>
    </row>
    <row r="44" spans="1:13" ht="15.75" hidden="1" customHeight="1" x14ac:dyDescent="0.2">
      <c r="A44" s="337" t="s">
        <v>87</v>
      </c>
      <c r="B44" s="268"/>
      <c r="C44" s="268"/>
      <c r="D44" s="323"/>
      <c r="E44" s="322">
        <f t="shared" si="8"/>
        <v>0</v>
      </c>
      <c r="F44" s="323"/>
      <c r="G44" s="269"/>
      <c r="H44" s="262">
        <f t="shared" si="4"/>
        <v>0</v>
      </c>
      <c r="I44" s="263"/>
      <c r="K44" s="250">
        <f t="shared" si="9"/>
        <v>0</v>
      </c>
      <c r="L44" s="252"/>
      <c r="M44" s="253">
        <f t="shared" si="7"/>
        <v>0</v>
      </c>
    </row>
    <row r="45" spans="1:13" ht="15.75" hidden="1" customHeight="1" x14ac:dyDescent="0.2">
      <c r="A45" s="337"/>
      <c r="B45" s="268"/>
      <c r="C45" s="268"/>
      <c r="D45" s="323"/>
      <c r="E45" s="322">
        <f t="shared" si="8"/>
        <v>0</v>
      </c>
      <c r="F45" s="323"/>
      <c r="G45" s="269"/>
      <c r="H45" s="262">
        <f t="shared" si="4"/>
        <v>0</v>
      </c>
      <c r="I45" s="263"/>
      <c r="K45" s="250">
        <f t="shared" si="9"/>
        <v>0</v>
      </c>
      <c r="L45" s="252"/>
      <c r="M45" s="253">
        <f t="shared" si="7"/>
        <v>0</v>
      </c>
    </row>
    <row r="46" spans="1:13" ht="18" customHeight="1" x14ac:dyDescent="0.2">
      <c r="A46" s="337" t="s">
        <v>136</v>
      </c>
      <c r="B46" s="274" t="s">
        <v>135</v>
      </c>
      <c r="C46" s="274"/>
      <c r="D46" s="323">
        <v>5760</v>
      </c>
      <c r="E46" s="322">
        <f t="shared" si="8"/>
        <v>5788</v>
      </c>
      <c r="F46" s="323">
        <v>11548</v>
      </c>
      <c r="G46" s="269"/>
      <c r="H46" s="262">
        <f t="shared" si="4"/>
        <v>8007</v>
      </c>
      <c r="I46" s="270">
        <v>19555</v>
      </c>
      <c r="K46" s="250">
        <f t="shared" si="9"/>
        <v>59828</v>
      </c>
      <c r="L46" s="252">
        <f>66172+408+492+1304+3000</f>
        <v>71376</v>
      </c>
      <c r="M46" s="253">
        <f t="shared" si="7"/>
        <v>-71376</v>
      </c>
    </row>
    <row r="47" spans="1:13" ht="15.75" customHeight="1" x14ac:dyDescent="0.2">
      <c r="A47" s="339" t="s">
        <v>40</v>
      </c>
      <c r="B47" s="266">
        <v>20</v>
      </c>
      <c r="C47" s="256"/>
      <c r="D47" s="322">
        <f>SUM(D49:D71)-D63</f>
        <v>91686.84</v>
      </c>
      <c r="E47" s="322">
        <f t="shared" si="8"/>
        <v>91994.62</v>
      </c>
      <c r="F47" s="322">
        <f>SUM(F49:F71)-F63</f>
        <v>183681.46</v>
      </c>
      <c r="G47" s="261">
        <f t="shared" ref="G47:L47" si="10">G48+G59+G61+G67+G68+G69+G70+G71</f>
        <v>3012000</v>
      </c>
      <c r="H47" s="256">
        <f t="shared" si="10"/>
        <v>980221.54</v>
      </c>
      <c r="I47" s="256">
        <f t="shared" si="10"/>
        <v>1163903</v>
      </c>
      <c r="J47" s="257">
        <f t="shared" si="10"/>
        <v>0</v>
      </c>
      <c r="K47" s="262">
        <f>L47-F47</f>
        <v>2193624.54</v>
      </c>
      <c r="L47" s="267">
        <f t="shared" si="10"/>
        <v>2377306</v>
      </c>
      <c r="M47" s="253"/>
    </row>
    <row r="48" spans="1:13" ht="15.75" customHeight="1" x14ac:dyDescent="0.2">
      <c r="A48" s="254" t="s">
        <v>47</v>
      </c>
      <c r="B48" s="266">
        <v>20.010000000000002</v>
      </c>
      <c r="C48" s="256"/>
      <c r="D48" s="322">
        <f>SUM(D49:D58)</f>
        <v>76461.66</v>
      </c>
      <c r="E48" s="322">
        <f>+F48-D48</f>
        <v>53340.039999999994</v>
      </c>
      <c r="F48" s="322">
        <f>SUM(F49:F58)</f>
        <v>129801.7</v>
      </c>
      <c r="G48" s="261">
        <f t="shared" ref="G48:L48" si="11">SUM(G49:G58)</f>
        <v>1441000</v>
      </c>
      <c r="H48" s="256">
        <f t="shared" si="11"/>
        <v>260597.3</v>
      </c>
      <c r="I48" s="256">
        <f t="shared" si="11"/>
        <v>390399</v>
      </c>
      <c r="J48" s="257">
        <f t="shared" si="11"/>
        <v>0</v>
      </c>
      <c r="K48" s="262">
        <f>L48-F48</f>
        <v>734636.3</v>
      </c>
      <c r="L48" s="267">
        <f t="shared" si="11"/>
        <v>864438</v>
      </c>
      <c r="M48" s="253"/>
    </row>
    <row r="49" spans="1:17" ht="15.75" customHeight="1" x14ac:dyDescent="0.2">
      <c r="A49" s="254" t="s">
        <v>48</v>
      </c>
      <c r="B49" s="268" t="s">
        <v>41</v>
      </c>
      <c r="C49" s="268"/>
      <c r="D49" s="322">
        <v>2806.83</v>
      </c>
      <c r="E49" s="322">
        <f t="shared" si="8"/>
        <v>0</v>
      </c>
      <c r="F49" s="322">
        <v>2806.83</v>
      </c>
      <c r="G49" s="269">
        <v>28000</v>
      </c>
      <c r="H49" s="262">
        <f t="shared" si="4"/>
        <v>-2806.83</v>
      </c>
      <c r="I49" s="270"/>
      <c r="K49" s="264"/>
      <c r="L49" s="252"/>
      <c r="M49" s="253">
        <f>C49-L49</f>
        <v>0</v>
      </c>
    </row>
    <row r="50" spans="1:17" ht="15.75" customHeight="1" x14ac:dyDescent="0.2">
      <c r="A50" s="254" t="s">
        <v>49</v>
      </c>
      <c r="B50" s="268" t="s">
        <v>42</v>
      </c>
      <c r="C50" s="268"/>
      <c r="D50" s="322">
        <v>4262.32</v>
      </c>
      <c r="E50" s="322">
        <f t="shared" si="8"/>
        <v>0</v>
      </c>
      <c r="F50" s="322">
        <v>4262.32</v>
      </c>
      <c r="G50" s="269">
        <v>19000</v>
      </c>
      <c r="H50" s="262">
        <f t="shared" si="4"/>
        <v>-4262.32</v>
      </c>
      <c r="I50" s="270"/>
      <c r="K50" s="250">
        <f>L50-F50</f>
        <v>-1741.3199999999997</v>
      </c>
      <c r="L50" s="252">
        <v>2521</v>
      </c>
      <c r="M50" s="253">
        <f t="shared" ref="M50:M74" si="12">C50-L50</f>
        <v>-2521</v>
      </c>
    </row>
    <row r="51" spans="1:17" ht="15.75" customHeight="1" x14ac:dyDescent="0.2">
      <c r="A51" s="254" t="s">
        <v>50</v>
      </c>
      <c r="B51" s="268" t="s">
        <v>43</v>
      </c>
      <c r="C51" s="268"/>
      <c r="D51" s="322">
        <v>13657.98</v>
      </c>
      <c r="E51" s="322">
        <f t="shared" si="8"/>
        <v>7008.2799999999988</v>
      </c>
      <c r="F51" s="322">
        <v>20666.259999999998</v>
      </c>
      <c r="G51" s="269">
        <v>163000</v>
      </c>
      <c r="H51" s="262">
        <f t="shared" si="4"/>
        <v>42099.740000000005</v>
      </c>
      <c r="I51" s="271">
        <v>62766</v>
      </c>
      <c r="K51" s="250">
        <f t="shared" ref="K51:K74" si="13">L51-F51</f>
        <v>56444.740000000005</v>
      </c>
      <c r="L51" s="252">
        <v>77111</v>
      </c>
      <c r="M51" s="253">
        <f t="shared" si="12"/>
        <v>-77111</v>
      </c>
    </row>
    <row r="52" spans="1:17" ht="15.75" customHeight="1" x14ac:dyDescent="0.2">
      <c r="A52" s="254" t="s">
        <v>51</v>
      </c>
      <c r="B52" s="268" t="s">
        <v>44</v>
      </c>
      <c r="C52" s="268"/>
      <c r="D52" s="322">
        <v>1135.94</v>
      </c>
      <c r="E52" s="322">
        <f t="shared" si="8"/>
        <v>0</v>
      </c>
      <c r="F52" s="322">
        <v>1135.94</v>
      </c>
      <c r="G52" s="269">
        <v>18000</v>
      </c>
      <c r="H52" s="262">
        <f t="shared" si="4"/>
        <v>2036.06</v>
      </c>
      <c r="I52" s="271">
        <v>3172</v>
      </c>
      <c r="K52" s="250">
        <f t="shared" si="13"/>
        <v>4153.0599999999995</v>
      </c>
      <c r="L52" s="252">
        <v>5289</v>
      </c>
      <c r="M52" s="253">
        <f t="shared" si="12"/>
        <v>-5289</v>
      </c>
    </row>
    <row r="53" spans="1:17" ht="15.75" customHeight="1" x14ac:dyDescent="0.2">
      <c r="A53" s="254" t="s">
        <v>90</v>
      </c>
      <c r="B53" s="268" t="s">
        <v>89</v>
      </c>
      <c r="C53" s="268"/>
      <c r="D53" s="323">
        <v>0</v>
      </c>
      <c r="E53" s="322">
        <f t="shared" si="8"/>
        <v>0</v>
      </c>
      <c r="F53" s="323">
        <v>0</v>
      </c>
      <c r="G53" s="269">
        <v>50000</v>
      </c>
      <c r="H53" s="262">
        <f t="shared" si="4"/>
        <v>0</v>
      </c>
      <c r="I53" s="271"/>
      <c r="K53" s="250">
        <f t="shared" si="13"/>
        <v>0</v>
      </c>
      <c r="L53" s="252"/>
      <c r="M53" s="253">
        <f t="shared" si="12"/>
        <v>0</v>
      </c>
    </row>
    <row r="54" spans="1:17" ht="15.75" customHeight="1" x14ac:dyDescent="0.2">
      <c r="A54" s="254" t="s">
        <v>94</v>
      </c>
      <c r="B54" s="268" t="s">
        <v>95</v>
      </c>
      <c r="C54" s="268"/>
      <c r="D54" s="322">
        <v>398.65</v>
      </c>
      <c r="E54" s="322">
        <f t="shared" si="8"/>
        <v>0</v>
      </c>
      <c r="F54" s="322">
        <v>398.65</v>
      </c>
      <c r="G54" s="269">
        <v>3000</v>
      </c>
      <c r="H54" s="262">
        <f t="shared" si="4"/>
        <v>1175.3499999999999</v>
      </c>
      <c r="I54" s="272">
        <v>1574</v>
      </c>
      <c r="K54" s="250">
        <f t="shared" si="13"/>
        <v>3152.35</v>
      </c>
      <c r="L54" s="252">
        <v>3551</v>
      </c>
      <c r="M54" s="253">
        <f t="shared" si="12"/>
        <v>-3551</v>
      </c>
    </row>
    <row r="55" spans="1:17" ht="15.75" customHeight="1" x14ac:dyDescent="0.2">
      <c r="A55" s="254" t="s">
        <v>97</v>
      </c>
      <c r="B55" s="268" t="s">
        <v>98</v>
      </c>
      <c r="C55" s="268"/>
      <c r="D55" s="323">
        <v>0</v>
      </c>
      <c r="E55" s="322">
        <f t="shared" si="8"/>
        <v>0</v>
      </c>
      <c r="F55" s="323">
        <v>0</v>
      </c>
      <c r="G55" s="269">
        <v>1000</v>
      </c>
      <c r="H55" s="262">
        <f t="shared" si="4"/>
        <v>0</v>
      </c>
      <c r="I55" s="272"/>
      <c r="K55" s="250">
        <f t="shared" si="13"/>
        <v>120</v>
      </c>
      <c r="L55" s="252">
        <v>120</v>
      </c>
      <c r="M55" s="253">
        <f t="shared" si="12"/>
        <v>-120</v>
      </c>
    </row>
    <row r="56" spans="1:17" ht="15.75" customHeight="1" x14ac:dyDescent="0.2">
      <c r="A56" s="254" t="s">
        <v>52</v>
      </c>
      <c r="B56" s="268" t="s">
        <v>45</v>
      </c>
      <c r="C56" s="268"/>
      <c r="D56" s="322">
        <v>881.73</v>
      </c>
      <c r="E56" s="322">
        <f t="shared" si="8"/>
        <v>1346.62</v>
      </c>
      <c r="F56" s="322">
        <v>2228.35</v>
      </c>
      <c r="G56" s="269">
        <v>40000</v>
      </c>
      <c r="H56" s="262">
        <f t="shared" si="4"/>
        <v>21340.65</v>
      </c>
      <c r="I56" s="272">
        <v>23569</v>
      </c>
      <c r="K56" s="250">
        <f t="shared" si="13"/>
        <v>32783.65</v>
      </c>
      <c r="L56" s="252">
        <v>35012</v>
      </c>
      <c r="M56" s="253">
        <f t="shared" si="12"/>
        <v>-35012</v>
      </c>
    </row>
    <row r="57" spans="1:17" ht="15.75" customHeight="1" x14ac:dyDescent="0.2">
      <c r="A57" s="254" t="s">
        <v>53</v>
      </c>
      <c r="B57" s="268" t="s">
        <v>46</v>
      </c>
      <c r="C57" s="268"/>
      <c r="D57" s="322">
        <v>48123.69</v>
      </c>
      <c r="E57" s="322">
        <f t="shared" si="8"/>
        <v>44985.14</v>
      </c>
      <c r="F57" s="322">
        <v>93108.83</v>
      </c>
      <c r="G57" s="269">
        <v>987000</v>
      </c>
      <c r="H57" s="262">
        <f t="shared" si="4"/>
        <v>179991.16999999998</v>
      </c>
      <c r="I57" s="272">
        <v>273100</v>
      </c>
      <c r="K57" s="250">
        <f t="shared" si="13"/>
        <v>589472.17000000004</v>
      </c>
      <c r="L57" s="252">
        <v>682581</v>
      </c>
      <c r="M57" s="253">
        <f t="shared" si="12"/>
        <v>-682581</v>
      </c>
      <c r="Q57" s="227"/>
    </row>
    <row r="58" spans="1:17" ht="15.75" customHeight="1" x14ac:dyDescent="0.2">
      <c r="A58" s="254" t="s">
        <v>101</v>
      </c>
      <c r="B58" s="268" t="s">
        <v>91</v>
      </c>
      <c r="C58" s="268"/>
      <c r="D58" s="322">
        <v>5194.5200000000004</v>
      </c>
      <c r="E58" s="322">
        <f t="shared" si="8"/>
        <v>0</v>
      </c>
      <c r="F58" s="322">
        <v>5194.5200000000004</v>
      </c>
      <c r="G58" s="269">
        <v>132000</v>
      </c>
      <c r="H58" s="262">
        <f t="shared" si="4"/>
        <v>21023.48</v>
      </c>
      <c r="I58" s="272">
        <v>26218</v>
      </c>
      <c r="K58" s="250">
        <f t="shared" si="13"/>
        <v>53058.479999999996</v>
      </c>
      <c r="L58" s="252">
        <v>58253</v>
      </c>
      <c r="M58" s="253">
        <f t="shared" si="12"/>
        <v>-58253</v>
      </c>
    </row>
    <row r="59" spans="1:17" ht="15.75" customHeight="1" x14ac:dyDescent="0.2">
      <c r="A59" s="254" t="s">
        <v>54</v>
      </c>
      <c r="B59" s="266">
        <v>20.02</v>
      </c>
      <c r="C59" s="266"/>
      <c r="D59" s="323">
        <v>0</v>
      </c>
      <c r="E59" s="322">
        <f t="shared" si="8"/>
        <v>0</v>
      </c>
      <c r="F59" s="323">
        <v>0</v>
      </c>
      <c r="G59" s="269">
        <v>100000</v>
      </c>
      <c r="H59" s="262">
        <f t="shared" si="4"/>
        <v>1390</v>
      </c>
      <c r="I59" s="263">
        <v>1390</v>
      </c>
      <c r="K59" s="250">
        <f t="shared" si="13"/>
        <v>15582</v>
      </c>
      <c r="L59" s="252">
        <v>15582</v>
      </c>
      <c r="M59" s="253">
        <f t="shared" si="12"/>
        <v>-15582</v>
      </c>
    </row>
    <row r="60" spans="1:17" ht="15.75" hidden="1" customHeight="1" x14ac:dyDescent="0.2">
      <c r="A60" s="254"/>
      <c r="B60" s="266"/>
      <c r="C60" s="266"/>
      <c r="D60" s="323">
        <v>0</v>
      </c>
      <c r="E60" s="322">
        <f t="shared" si="8"/>
        <v>0</v>
      </c>
      <c r="F60" s="323"/>
      <c r="G60" s="269"/>
      <c r="H60" s="262">
        <f t="shared" si="4"/>
        <v>0</v>
      </c>
      <c r="I60" s="263"/>
      <c r="K60" s="250">
        <f t="shared" si="13"/>
        <v>0</v>
      </c>
      <c r="L60" s="252"/>
      <c r="M60" s="253">
        <f t="shared" si="12"/>
        <v>0</v>
      </c>
    </row>
    <row r="61" spans="1:17" ht="15.75" customHeight="1" x14ac:dyDescent="0.2">
      <c r="A61" s="254" t="s">
        <v>55</v>
      </c>
      <c r="B61" s="266">
        <v>20.05</v>
      </c>
      <c r="C61" s="266"/>
      <c r="D61" s="323">
        <v>0</v>
      </c>
      <c r="E61" s="322">
        <f t="shared" si="8"/>
        <v>0</v>
      </c>
      <c r="F61" s="323">
        <v>0</v>
      </c>
      <c r="G61" s="269"/>
      <c r="H61" s="262">
        <f t="shared" si="4"/>
        <v>119</v>
      </c>
      <c r="I61" s="263">
        <v>119</v>
      </c>
      <c r="K61" s="250">
        <f t="shared" si="13"/>
        <v>119</v>
      </c>
      <c r="L61" s="252">
        <v>119</v>
      </c>
      <c r="M61" s="253">
        <f t="shared" si="12"/>
        <v>-119</v>
      </c>
    </row>
    <row r="62" spans="1:17" ht="15.75" customHeight="1" x14ac:dyDescent="0.2">
      <c r="A62" s="254" t="s">
        <v>56</v>
      </c>
      <c r="B62" s="268" t="s">
        <v>57</v>
      </c>
      <c r="C62" s="268"/>
      <c r="D62" s="323">
        <v>0</v>
      </c>
      <c r="E62" s="322">
        <f t="shared" si="8"/>
        <v>0</v>
      </c>
      <c r="F62" s="323">
        <v>0</v>
      </c>
      <c r="G62" s="269"/>
      <c r="H62" s="262">
        <f t="shared" si="4"/>
        <v>0</v>
      </c>
      <c r="I62" s="271"/>
      <c r="K62" s="250"/>
      <c r="L62" s="252"/>
      <c r="M62" s="253">
        <f t="shared" si="12"/>
        <v>0</v>
      </c>
    </row>
    <row r="63" spans="1:17" ht="15.75" customHeight="1" x14ac:dyDescent="0.2">
      <c r="A63" s="254" t="s">
        <v>59</v>
      </c>
      <c r="B63" s="268" t="s">
        <v>58</v>
      </c>
      <c r="C63" s="268"/>
      <c r="D63" s="323">
        <v>0</v>
      </c>
      <c r="E63" s="322">
        <f t="shared" si="8"/>
        <v>0</v>
      </c>
      <c r="F63" s="323">
        <v>0</v>
      </c>
      <c r="G63" s="269"/>
      <c r="H63" s="262">
        <f t="shared" si="4"/>
        <v>119</v>
      </c>
      <c r="I63" s="271">
        <v>119</v>
      </c>
      <c r="K63" s="250">
        <f t="shared" si="13"/>
        <v>119</v>
      </c>
      <c r="L63" s="252">
        <v>119</v>
      </c>
      <c r="M63" s="253">
        <f t="shared" si="12"/>
        <v>-119</v>
      </c>
    </row>
    <row r="64" spans="1:17" ht="15.75" customHeight="1" x14ac:dyDescent="0.2">
      <c r="A64" s="254" t="s">
        <v>60</v>
      </c>
      <c r="B64" s="266">
        <v>20.059999999999999</v>
      </c>
      <c r="C64" s="266"/>
      <c r="D64" s="323">
        <v>0</v>
      </c>
      <c r="E64" s="322">
        <f t="shared" si="8"/>
        <v>0</v>
      </c>
      <c r="F64" s="323">
        <v>0</v>
      </c>
      <c r="G64" s="269"/>
      <c r="H64" s="262">
        <f t="shared" si="4"/>
        <v>0</v>
      </c>
      <c r="I64" s="263"/>
      <c r="K64" s="250"/>
      <c r="L64" s="252"/>
      <c r="M64" s="253">
        <f t="shared" si="12"/>
        <v>0</v>
      </c>
    </row>
    <row r="65" spans="1:13" ht="15.75" customHeight="1" x14ac:dyDescent="0.2">
      <c r="A65" s="254" t="s">
        <v>61</v>
      </c>
      <c r="B65" s="268" t="s">
        <v>62</v>
      </c>
      <c r="C65" s="268"/>
      <c r="D65" s="323">
        <v>0</v>
      </c>
      <c r="E65" s="322">
        <f t="shared" si="8"/>
        <v>0</v>
      </c>
      <c r="F65" s="323">
        <v>0</v>
      </c>
      <c r="G65" s="269"/>
      <c r="H65" s="262">
        <f t="shared" si="4"/>
        <v>0</v>
      </c>
      <c r="I65" s="271"/>
      <c r="K65" s="250"/>
      <c r="L65" s="252"/>
      <c r="M65" s="253">
        <f t="shared" si="12"/>
        <v>0</v>
      </c>
    </row>
    <row r="66" spans="1:13" ht="15.75" customHeight="1" x14ac:dyDescent="0.2">
      <c r="A66" s="254" t="s">
        <v>63</v>
      </c>
      <c r="B66" s="268" t="s">
        <v>64</v>
      </c>
      <c r="C66" s="268"/>
      <c r="D66" s="323">
        <v>0</v>
      </c>
      <c r="E66" s="322">
        <f t="shared" si="8"/>
        <v>0</v>
      </c>
      <c r="F66" s="323">
        <v>0</v>
      </c>
      <c r="G66" s="269"/>
      <c r="H66" s="262">
        <f t="shared" si="4"/>
        <v>0</v>
      </c>
      <c r="I66" s="271"/>
      <c r="K66" s="250"/>
      <c r="L66" s="252"/>
      <c r="M66" s="253">
        <f t="shared" si="12"/>
        <v>0</v>
      </c>
    </row>
    <row r="67" spans="1:13" ht="15.75" customHeight="1" x14ac:dyDescent="0.2">
      <c r="A67" s="254" t="s">
        <v>65</v>
      </c>
      <c r="B67" s="266">
        <v>20.11</v>
      </c>
      <c r="C67" s="266"/>
      <c r="D67" s="323">
        <v>0</v>
      </c>
      <c r="E67" s="322">
        <f t="shared" si="8"/>
        <v>0</v>
      </c>
      <c r="F67" s="323">
        <v>0</v>
      </c>
      <c r="G67" s="269">
        <v>22000</v>
      </c>
      <c r="H67" s="262">
        <f t="shared" si="4"/>
        <v>0</v>
      </c>
      <c r="I67" s="263"/>
      <c r="K67" s="250"/>
      <c r="L67" s="252"/>
      <c r="M67" s="253">
        <f t="shared" si="12"/>
        <v>0</v>
      </c>
    </row>
    <row r="68" spans="1:13" ht="15.75" customHeight="1" x14ac:dyDescent="0.2">
      <c r="A68" s="254" t="s">
        <v>134</v>
      </c>
      <c r="B68" s="275" t="s">
        <v>133</v>
      </c>
      <c r="C68" s="275"/>
      <c r="D68" s="323">
        <v>0</v>
      </c>
      <c r="E68" s="322">
        <f t="shared" si="8"/>
        <v>0</v>
      </c>
      <c r="F68" s="323">
        <v>0</v>
      </c>
      <c r="G68" s="269"/>
      <c r="H68" s="262">
        <f t="shared" si="4"/>
        <v>0</v>
      </c>
      <c r="I68" s="263"/>
      <c r="K68" s="250"/>
      <c r="L68" s="252"/>
      <c r="M68" s="253">
        <f t="shared" si="12"/>
        <v>0</v>
      </c>
    </row>
    <row r="69" spans="1:13" ht="15.75" customHeight="1" x14ac:dyDescent="0.2">
      <c r="A69" s="254" t="s">
        <v>81</v>
      </c>
      <c r="B69" s="266">
        <v>20.13</v>
      </c>
      <c r="C69" s="266"/>
      <c r="D69" s="323">
        <v>0</v>
      </c>
      <c r="E69" s="322">
        <f t="shared" si="8"/>
        <v>0</v>
      </c>
      <c r="F69" s="323">
        <v>0</v>
      </c>
      <c r="G69" s="269">
        <v>1000</v>
      </c>
      <c r="H69" s="262">
        <f t="shared" si="4"/>
        <v>367</v>
      </c>
      <c r="I69" s="263">
        <v>367</v>
      </c>
      <c r="J69" s="276"/>
      <c r="K69" s="250"/>
      <c r="L69" s="252">
        <v>1555</v>
      </c>
      <c r="M69" s="253">
        <f t="shared" si="12"/>
        <v>-1555</v>
      </c>
    </row>
    <row r="70" spans="1:13" ht="15.75" customHeight="1" thickBot="1" x14ac:dyDescent="0.25">
      <c r="A70" s="299" t="s">
        <v>66</v>
      </c>
      <c r="B70" s="343">
        <v>20.14</v>
      </c>
      <c r="C70" s="343"/>
      <c r="D70" s="344">
        <v>0</v>
      </c>
      <c r="E70" s="345">
        <f t="shared" si="8"/>
        <v>0</v>
      </c>
      <c r="F70" s="344">
        <v>0</v>
      </c>
      <c r="G70" s="269">
        <v>22000</v>
      </c>
      <c r="H70" s="262">
        <f t="shared" si="4"/>
        <v>380</v>
      </c>
      <c r="I70" s="263">
        <v>380</v>
      </c>
      <c r="K70" s="250">
        <f t="shared" si="13"/>
        <v>2300</v>
      </c>
      <c r="L70" s="252">
        <v>2300</v>
      </c>
      <c r="M70" s="253">
        <f t="shared" si="12"/>
        <v>-2300</v>
      </c>
    </row>
    <row r="71" spans="1:13" ht="15.75" customHeight="1" thickBot="1" x14ac:dyDescent="0.25">
      <c r="A71" s="306" t="s">
        <v>67</v>
      </c>
      <c r="B71" s="347">
        <v>20.3</v>
      </c>
      <c r="C71" s="348"/>
      <c r="D71" s="326">
        <f>+D72+D73+D74</f>
        <v>15225.18</v>
      </c>
      <c r="E71" s="326">
        <f>+F71-D71</f>
        <v>38654.58</v>
      </c>
      <c r="F71" s="326">
        <f>+F72+F73+F74</f>
        <v>53879.76</v>
      </c>
      <c r="G71" s="269">
        <v>1426000</v>
      </c>
      <c r="H71" s="262">
        <f t="shared" si="4"/>
        <v>717368.24</v>
      </c>
      <c r="I71" s="277">
        <f>I73+I74</f>
        <v>771248</v>
      </c>
      <c r="K71" s="250">
        <f t="shared" si="13"/>
        <v>1439432.24</v>
      </c>
      <c r="L71" s="252">
        <f>L73+L74</f>
        <v>1493312</v>
      </c>
      <c r="M71" s="253">
        <f t="shared" si="12"/>
        <v>-1493312</v>
      </c>
    </row>
    <row r="72" spans="1:13" ht="15.75" customHeight="1" x14ac:dyDescent="0.2">
      <c r="A72" s="346" t="s">
        <v>148</v>
      </c>
      <c r="B72" s="329" t="s">
        <v>149</v>
      </c>
      <c r="C72" s="329"/>
      <c r="D72" s="330">
        <v>0</v>
      </c>
      <c r="E72" s="331">
        <f>+F72-D72</f>
        <v>0</v>
      </c>
      <c r="F72" s="330">
        <v>0</v>
      </c>
      <c r="G72" s="269"/>
      <c r="H72" s="262"/>
      <c r="I72" s="277"/>
      <c r="K72" s="250"/>
      <c r="L72" s="252"/>
      <c r="M72" s="253"/>
    </row>
    <row r="73" spans="1:13" ht="15.75" customHeight="1" x14ac:dyDescent="0.2">
      <c r="A73" s="254" t="s">
        <v>131</v>
      </c>
      <c r="B73" s="279" t="s">
        <v>132</v>
      </c>
      <c r="C73" s="280"/>
      <c r="D73" s="323">
        <v>0</v>
      </c>
      <c r="E73" s="322">
        <f>+F73-D73</f>
        <v>13000</v>
      </c>
      <c r="F73" s="323">
        <v>13000</v>
      </c>
      <c r="G73" s="269"/>
      <c r="H73" s="262">
        <f t="shared" si="4"/>
        <v>258364</v>
      </c>
      <c r="I73" s="251">
        <v>271364</v>
      </c>
      <c r="K73" s="250">
        <f t="shared" si="13"/>
        <v>258364</v>
      </c>
      <c r="L73" s="252">
        <v>271364</v>
      </c>
      <c r="M73" s="253">
        <f t="shared" si="12"/>
        <v>-271364</v>
      </c>
    </row>
    <row r="74" spans="1:13" ht="16.5" customHeight="1" x14ac:dyDescent="0.2">
      <c r="A74" s="254" t="s">
        <v>68</v>
      </c>
      <c r="B74" s="268" t="s">
        <v>69</v>
      </c>
      <c r="C74" s="268"/>
      <c r="D74" s="322">
        <v>15225.18</v>
      </c>
      <c r="E74" s="322">
        <f>+F74-D74</f>
        <v>25654.58</v>
      </c>
      <c r="F74" s="322">
        <v>40879.760000000002</v>
      </c>
      <c r="G74" s="269"/>
      <c r="H74" s="262">
        <f t="shared" si="4"/>
        <v>459004.24</v>
      </c>
      <c r="I74" s="272">
        <v>499884</v>
      </c>
      <c r="K74" s="250">
        <f t="shared" si="13"/>
        <v>1181068.24</v>
      </c>
      <c r="L74" s="252">
        <v>1221948</v>
      </c>
      <c r="M74" s="253">
        <f t="shared" si="12"/>
        <v>-1221948</v>
      </c>
    </row>
    <row r="75" spans="1:13" ht="15.75" customHeight="1" thickBot="1" x14ac:dyDescent="0.25">
      <c r="A75" s="340" t="s">
        <v>6</v>
      </c>
      <c r="B75" s="254"/>
      <c r="C75" s="254"/>
      <c r="D75" s="322"/>
      <c r="E75" s="322"/>
      <c r="F75" s="322"/>
      <c r="G75" s="269"/>
      <c r="H75" s="281"/>
      <c r="I75" s="282"/>
      <c r="K75" s="283"/>
      <c r="L75" s="284"/>
      <c r="M75" s="285"/>
    </row>
    <row r="76" spans="1:13" ht="15.75" customHeight="1" x14ac:dyDescent="0.2">
      <c r="A76" s="340"/>
      <c r="B76" s="254"/>
      <c r="C76" s="254"/>
      <c r="D76" s="322"/>
      <c r="E76" s="322"/>
      <c r="F76" s="322"/>
      <c r="G76" s="286"/>
      <c r="H76" s="287"/>
      <c r="I76" s="288"/>
      <c r="J76" s="289"/>
      <c r="K76" s="290"/>
      <c r="L76" s="291"/>
      <c r="M76" s="278"/>
    </row>
    <row r="77" spans="1:13" ht="15.75" customHeight="1" x14ac:dyDescent="0.2">
      <c r="A77" s="338" t="s">
        <v>118</v>
      </c>
      <c r="B77" s="266">
        <v>59</v>
      </c>
      <c r="C77" s="266"/>
      <c r="D77" s="323">
        <v>0</v>
      </c>
      <c r="E77" s="323">
        <v>0</v>
      </c>
      <c r="F77" s="323">
        <v>0</v>
      </c>
      <c r="G77" s="269"/>
      <c r="H77" s="292"/>
      <c r="I77" s="277"/>
      <c r="J77" s="293"/>
      <c r="K77" s="264"/>
      <c r="L77" s="252"/>
      <c r="M77" s="253"/>
    </row>
    <row r="78" spans="1:13" ht="15.75" customHeight="1" x14ac:dyDescent="0.2">
      <c r="A78" s="340" t="s">
        <v>108</v>
      </c>
      <c r="B78" s="268" t="s">
        <v>109</v>
      </c>
      <c r="C78" s="268"/>
      <c r="D78" s="323">
        <v>0</v>
      </c>
      <c r="E78" s="323">
        <v>0</v>
      </c>
      <c r="F78" s="323">
        <v>0</v>
      </c>
      <c r="G78" s="269"/>
      <c r="H78" s="264"/>
      <c r="I78" s="272"/>
      <c r="J78" s="293"/>
      <c r="K78" s="264"/>
      <c r="L78" s="252"/>
      <c r="M78" s="253"/>
    </row>
    <row r="79" spans="1:13" ht="15.75" customHeight="1" x14ac:dyDescent="0.2">
      <c r="A79" s="340"/>
      <c r="B79" s="268"/>
      <c r="C79" s="268"/>
      <c r="D79" s="323"/>
      <c r="E79" s="323"/>
      <c r="F79" s="323"/>
      <c r="G79" s="269"/>
      <c r="H79" s="264"/>
      <c r="I79" s="272"/>
      <c r="J79" s="293"/>
      <c r="K79" s="264"/>
      <c r="L79" s="252"/>
      <c r="M79" s="253"/>
    </row>
    <row r="80" spans="1:13" x14ac:dyDescent="0.2">
      <c r="A80" s="339" t="s">
        <v>99</v>
      </c>
      <c r="B80" s="266">
        <v>85</v>
      </c>
      <c r="C80" s="266"/>
      <c r="D80" s="322">
        <f>+D82</f>
        <v>0</v>
      </c>
      <c r="E80" s="322">
        <v>0</v>
      </c>
      <c r="F80" s="322">
        <f>+F82</f>
        <v>-22010</v>
      </c>
      <c r="G80" s="269"/>
      <c r="H80" s="264"/>
      <c r="I80" s="263">
        <v>-19910</v>
      </c>
      <c r="J80" s="293"/>
      <c r="K80" s="250">
        <f>L80-F80</f>
        <v>2100</v>
      </c>
      <c r="L80" s="252">
        <v>-19910</v>
      </c>
      <c r="M80" s="253">
        <f>C80-L80</f>
        <v>19910</v>
      </c>
    </row>
    <row r="81" spans="1:19" ht="18" customHeight="1" x14ac:dyDescent="0.2">
      <c r="A81" s="339" t="s">
        <v>100</v>
      </c>
      <c r="B81" s="254"/>
      <c r="C81" s="254"/>
      <c r="D81" s="323"/>
      <c r="E81" s="322"/>
      <c r="F81" s="323"/>
      <c r="G81" s="269"/>
      <c r="H81" s="264"/>
      <c r="I81" s="271"/>
      <c r="J81" s="293"/>
      <c r="K81" s="264"/>
      <c r="L81" s="252"/>
      <c r="M81" s="253"/>
    </row>
    <row r="82" spans="1:19" ht="48.75" customHeight="1" x14ac:dyDescent="0.2">
      <c r="A82" s="338" t="s">
        <v>138</v>
      </c>
      <c r="B82" s="254" t="s">
        <v>137</v>
      </c>
      <c r="C82" s="254"/>
      <c r="D82" s="323">
        <v>0</v>
      </c>
      <c r="E82" s="322">
        <v>0</v>
      </c>
      <c r="F82" s="323">
        <v>-22010</v>
      </c>
      <c r="G82" s="269"/>
      <c r="H82" s="264"/>
      <c r="I82" s="271">
        <v>-19910</v>
      </c>
      <c r="J82" s="293"/>
      <c r="K82" s="264">
        <v>0</v>
      </c>
      <c r="L82" s="252">
        <v>-19910</v>
      </c>
      <c r="M82" s="253">
        <f>C82-L82</f>
        <v>19910</v>
      </c>
    </row>
    <row r="83" spans="1:19" ht="17.25" customHeight="1" x14ac:dyDescent="0.2">
      <c r="A83" s="334" t="s">
        <v>111</v>
      </c>
      <c r="B83" s="254"/>
      <c r="C83" s="254"/>
      <c r="D83" s="322"/>
      <c r="E83" s="322"/>
      <c r="F83" s="322"/>
      <c r="G83" s="269"/>
      <c r="H83" s="264"/>
      <c r="I83" s="272"/>
      <c r="J83" s="293"/>
      <c r="K83" s="264"/>
      <c r="L83" s="252"/>
      <c r="M83" s="253"/>
    </row>
    <row r="84" spans="1:19" ht="15.75" customHeight="1" x14ac:dyDescent="0.2">
      <c r="A84" s="335" t="s">
        <v>3</v>
      </c>
      <c r="B84" s="266">
        <v>70</v>
      </c>
      <c r="C84" s="294"/>
      <c r="D84" s="324">
        <f>D86+D87+D88</f>
        <v>0</v>
      </c>
      <c r="E84" s="322">
        <f>+E87</f>
        <v>0</v>
      </c>
      <c r="F84" s="324">
        <f>F86+F87+F88</f>
        <v>0</v>
      </c>
      <c r="G84" s="269"/>
      <c r="H84" s="264"/>
      <c r="I84" s="272"/>
      <c r="J84" s="293"/>
      <c r="K84" s="264"/>
      <c r="L84" s="252"/>
      <c r="M84" s="253">
        <f>C84-L84</f>
        <v>0</v>
      </c>
    </row>
    <row r="85" spans="1:19" ht="15.75" customHeight="1" x14ac:dyDescent="0.2">
      <c r="A85" s="254" t="s">
        <v>84</v>
      </c>
      <c r="B85" s="254"/>
      <c r="C85" s="295"/>
      <c r="D85" s="322"/>
      <c r="E85" s="322"/>
      <c r="F85" s="322"/>
      <c r="G85" s="269"/>
      <c r="H85" s="264"/>
      <c r="I85" s="272"/>
      <c r="J85" s="293"/>
      <c r="K85" s="264"/>
      <c r="L85" s="252"/>
      <c r="M85" s="253"/>
    </row>
    <row r="86" spans="1:19" ht="15.75" customHeight="1" x14ac:dyDescent="0.2">
      <c r="A86" s="254" t="s">
        <v>104</v>
      </c>
      <c r="B86" s="254" t="s">
        <v>92</v>
      </c>
      <c r="C86" s="295"/>
      <c r="D86" s="323">
        <v>0</v>
      </c>
      <c r="E86" s="323">
        <v>0</v>
      </c>
      <c r="F86" s="323">
        <v>0</v>
      </c>
      <c r="G86" s="269"/>
      <c r="H86" s="264"/>
      <c r="I86" s="272"/>
      <c r="J86" s="293"/>
      <c r="K86" s="264"/>
      <c r="L86" s="252"/>
      <c r="M86" s="253">
        <f>C86-L86</f>
        <v>0</v>
      </c>
    </row>
    <row r="87" spans="1:19" ht="15.75" customHeight="1" x14ac:dyDescent="0.2">
      <c r="A87" s="337" t="s">
        <v>105</v>
      </c>
      <c r="B87" s="254" t="s">
        <v>85</v>
      </c>
      <c r="C87" s="295"/>
      <c r="D87" s="323">
        <v>0</v>
      </c>
      <c r="E87" s="323">
        <v>0</v>
      </c>
      <c r="F87" s="323">
        <v>0</v>
      </c>
      <c r="G87" s="269"/>
      <c r="H87" s="264"/>
      <c r="I87" s="272"/>
      <c r="J87" s="293"/>
      <c r="K87" s="264"/>
      <c r="L87" s="252"/>
      <c r="M87" s="253"/>
    </row>
    <row r="88" spans="1:19" ht="15.75" customHeight="1" x14ac:dyDescent="0.2">
      <c r="A88" s="341" t="s">
        <v>102</v>
      </c>
      <c r="B88" s="254" t="s">
        <v>96</v>
      </c>
      <c r="C88" s="295"/>
      <c r="D88" s="323">
        <v>0</v>
      </c>
      <c r="E88" s="323">
        <v>0</v>
      </c>
      <c r="F88" s="323">
        <v>0</v>
      </c>
      <c r="G88" s="269"/>
      <c r="H88" s="264"/>
      <c r="I88" s="272"/>
      <c r="J88" s="293"/>
      <c r="K88" s="264"/>
      <c r="L88" s="265"/>
      <c r="M88" s="253">
        <f>C88-L88</f>
        <v>0</v>
      </c>
    </row>
    <row r="89" spans="1:19" ht="15.75" customHeight="1" x14ac:dyDescent="0.2">
      <c r="A89" s="254" t="s">
        <v>103</v>
      </c>
      <c r="B89" s="254" t="s">
        <v>86</v>
      </c>
      <c r="C89" s="254"/>
      <c r="D89" s="323">
        <v>0</v>
      </c>
      <c r="E89" s="323">
        <v>0</v>
      </c>
      <c r="F89" s="323">
        <v>0</v>
      </c>
      <c r="G89" s="269"/>
      <c r="H89" s="264"/>
      <c r="I89" s="272"/>
      <c r="J89" s="293"/>
      <c r="K89" s="264"/>
      <c r="L89" s="265"/>
      <c r="M89" s="254"/>
    </row>
    <row r="90" spans="1:19" ht="17.25" customHeight="1" x14ac:dyDescent="0.2">
      <c r="A90" s="339" t="s">
        <v>110</v>
      </c>
      <c r="B90" s="266">
        <v>85</v>
      </c>
      <c r="C90" s="266"/>
      <c r="D90" s="323"/>
      <c r="E90" s="322"/>
      <c r="F90" s="322"/>
      <c r="G90" s="269"/>
      <c r="H90" s="264"/>
      <c r="I90" s="272"/>
      <c r="J90" s="293"/>
      <c r="K90" s="264"/>
      <c r="L90" s="265"/>
      <c r="M90" s="254"/>
    </row>
    <row r="91" spans="1:19" ht="19.5" customHeight="1" thickBot="1" x14ac:dyDescent="0.25">
      <c r="A91" s="342" t="s">
        <v>100</v>
      </c>
      <c r="B91" s="296"/>
      <c r="C91" s="296"/>
      <c r="D91" s="328"/>
      <c r="E91" s="325"/>
      <c r="F91" s="325"/>
      <c r="G91" s="269"/>
      <c r="H91" s="283"/>
      <c r="I91" s="297"/>
      <c r="J91" s="293"/>
      <c r="K91" s="283"/>
      <c r="L91" s="298"/>
      <c r="M91" s="299"/>
    </row>
    <row r="92" spans="1:19" ht="21" customHeight="1" thickBot="1" x14ac:dyDescent="0.25">
      <c r="A92" s="300" t="s">
        <v>107</v>
      </c>
      <c r="B92" s="301" t="s">
        <v>16</v>
      </c>
      <c r="C92" s="301"/>
      <c r="D92" s="326">
        <f>D9-D17</f>
        <v>20486.72000000003</v>
      </c>
      <c r="E92" s="332">
        <f t="shared" ref="E92:E93" si="14">+F92-D92</f>
        <v>32676.380000000063</v>
      </c>
      <c r="F92" s="326">
        <f>F9-F17</f>
        <v>53163.100000000093</v>
      </c>
      <c r="G92" s="302"/>
      <c r="H92" s="303"/>
      <c r="I92" s="304"/>
      <c r="J92" s="236"/>
      <c r="K92" s="303"/>
      <c r="L92" s="305"/>
      <c r="M92" s="306"/>
    </row>
    <row r="93" spans="1:19" ht="14.25" customHeight="1" thickBot="1" x14ac:dyDescent="0.25">
      <c r="A93" s="300" t="s">
        <v>122</v>
      </c>
      <c r="B93" s="301"/>
      <c r="C93" s="301"/>
      <c r="D93" s="326">
        <f>D16-D84</f>
        <v>0</v>
      </c>
      <c r="E93" s="326">
        <f t="shared" si="14"/>
        <v>0</v>
      </c>
      <c r="F93" s="326">
        <f>F16-F84</f>
        <v>0</v>
      </c>
      <c r="G93" s="302"/>
      <c r="H93" s="303"/>
      <c r="I93" s="304"/>
      <c r="J93" s="236"/>
      <c r="K93" s="303"/>
      <c r="L93" s="305"/>
      <c r="M93" s="306"/>
    </row>
    <row r="94" spans="1:19" ht="15.75" customHeight="1" thickBot="1" x14ac:dyDescent="0.25">
      <c r="A94" s="300" t="s">
        <v>123</v>
      </c>
      <c r="B94" s="301"/>
      <c r="C94" s="301"/>
      <c r="D94" s="326">
        <f>D10-D18</f>
        <v>20486.72000000003</v>
      </c>
      <c r="E94" s="326">
        <f>E10-E18</f>
        <v>10666.380000000005</v>
      </c>
      <c r="F94" s="326">
        <f>F10-F18</f>
        <v>53163.100000000093</v>
      </c>
      <c r="G94" s="302"/>
      <c r="H94" s="303"/>
      <c r="I94" s="304"/>
      <c r="J94" s="236"/>
      <c r="K94" s="303"/>
      <c r="L94" s="305"/>
      <c r="M94" s="306"/>
      <c r="Q94" s="227"/>
      <c r="S94" s="227"/>
    </row>
    <row r="95" spans="1:19" ht="14.85" customHeight="1" x14ac:dyDescent="0.25">
      <c r="A95" s="19" t="s">
        <v>5</v>
      </c>
      <c r="B95" s="307"/>
      <c r="C95" s="307"/>
      <c r="E95" s="308"/>
      <c r="G95" s="309"/>
    </row>
    <row r="96" spans="1:19" ht="13.5" customHeight="1" x14ac:dyDescent="0.2">
      <c r="A96" s="310" t="s">
        <v>193</v>
      </c>
      <c r="B96" s="311"/>
      <c r="C96" s="311"/>
      <c r="E96" s="311"/>
      <c r="F96" s="276"/>
    </row>
    <row r="97" spans="1:16" ht="33.75" customHeight="1" x14ac:dyDescent="0.2">
      <c r="A97" s="312" t="s">
        <v>194</v>
      </c>
      <c r="E97" s="313"/>
      <c r="F97" s="227" t="s">
        <v>187</v>
      </c>
    </row>
    <row r="98" spans="1:16" ht="24.75" customHeight="1" x14ac:dyDescent="0.2">
      <c r="A98" s="312" t="s">
        <v>195</v>
      </c>
      <c r="E98" s="276"/>
    </row>
    <row r="99" spans="1:16" ht="35.85" customHeight="1" x14ac:dyDescent="0.2">
      <c r="A99" s="310" t="s">
        <v>196</v>
      </c>
      <c r="B99" s="311"/>
      <c r="C99" s="311"/>
      <c r="D99" s="314"/>
    </row>
    <row r="100" spans="1:16" ht="15.75" customHeight="1" x14ac:dyDescent="0.2">
      <c r="A100" s="310"/>
      <c r="B100" s="311"/>
      <c r="C100" s="311"/>
      <c r="D100" s="314"/>
    </row>
    <row r="101" spans="1:16" ht="15.75" customHeight="1" x14ac:dyDescent="0.2">
      <c r="A101" s="310"/>
      <c r="B101" s="311"/>
      <c r="C101" s="311"/>
      <c r="D101" s="314"/>
    </row>
    <row r="102" spans="1:16" x14ac:dyDescent="0.2">
      <c r="A102" s="315" t="s">
        <v>124</v>
      </c>
      <c r="D102" s="316" t="s">
        <v>197</v>
      </c>
      <c r="F102" s="221"/>
    </row>
    <row r="103" spans="1:16" x14ac:dyDescent="0.2">
      <c r="A103" s="317" t="s">
        <v>198</v>
      </c>
      <c r="D103" s="222" t="s">
        <v>199</v>
      </c>
      <c r="F103" s="221"/>
    </row>
    <row r="104" spans="1:16" x14ac:dyDescent="0.2">
      <c r="F104" s="221"/>
    </row>
    <row r="105" spans="1:16" x14ac:dyDescent="0.2">
      <c r="D105" s="316"/>
    </row>
    <row r="107" spans="1:16" x14ac:dyDescent="0.2">
      <c r="A107" s="221"/>
      <c r="B107" s="221"/>
      <c r="C107" s="221"/>
      <c r="D107" s="221"/>
      <c r="F107" s="221"/>
    </row>
    <row r="108" spans="1:16" s="221" customFormat="1" x14ac:dyDescent="0.2">
      <c r="O108" s="319"/>
      <c r="P108" s="319"/>
    </row>
    <row r="109" spans="1:16" s="221" customFormat="1" x14ac:dyDescent="0.2">
      <c r="A109" s="222"/>
      <c r="B109" s="222"/>
      <c r="C109" s="222"/>
      <c r="D109" s="276"/>
      <c r="E109" s="276"/>
      <c r="F109" s="222"/>
      <c r="O109" s="319"/>
      <c r="P109" s="319"/>
    </row>
    <row r="110" spans="1:16" x14ac:dyDescent="0.2">
      <c r="D110" s="276"/>
      <c r="E110" s="276"/>
    </row>
    <row r="111" spans="1:16" x14ac:dyDescent="0.2">
      <c r="D111" s="276"/>
      <c r="E111" s="276"/>
    </row>
    <row r="112" spans="1:16" x14ac:dyDescent="0.2">
      <c r="D112" s="276"/>
      <c r="E112" s="276"/>
    </row>
    <row r="113" spans="4:5" x14ac:dyDescent="0.2">
      <c r="D113" s="276"/>
      <c r="E113" s="276"/>
    </row>
    <row r="114" spans="4:5" x14ac:dyDescent="0.2">
      <c r="D114" s="276"/>
      <c r="E114" s="276"/>
    </row>
    <row r="115" spans="4:5" x14ac:dyDescent="0.2">
      <c r="D115" s="276"/>
      <c r="E115" s="276"/>
    </row>
    <row r="116" spans="4:5" x14ac:dyDescent="0.2">
      <c r="D116" s="276"/>
      <c r="E116" s="276"/>
    </row>
    <row r="117" spans="4:5" x14ac:dyDescent="0.2">
      <c r="D117" s="276"/>
      <c r="E117" s="276"/>
    </row>
    <row r="118" spans="4:5" x14ac:dyDescent="0.2">
      <c r="D118" s="276"/>
      <c r="E118" s="276"/>
    </row>
    <row r="119" spans="4:5" x14ac:dyDescent="0.2">
      <c r="D119" s="276"/>
      <c r="E119" s="276"/>
    </row>
    <row r="120" spans="4:5" x14ac:dyDescent="0.2">
      <c r="D120" s="276"/>
      <c r="E120" s="276"/>
    </row>
    <row r="121" spans="4:5" x14ac:dyDescent="0.2">
      <c r="D121" s="276"/>
      <c r="E121" s="276"/>
    </row>
    <row r="122" spans="4:5" x14ac:dyDescent="0.2">
      <c r="D122" s="276"/>
      <c r="E122" s="276"/>
    </row>
    <row r="123" spans="4:5" x14ac:dyDescent="0.2">
      <c r="D123" s="276"/>
      <c r="E123" s="276"/>
    </row>
    <row r="124" spans="4:5" x14ac:dyDescent="0.2">
      <c r="D124" s="276"/>
      <c r="E124" s="276"/>
    </row>
    <row r="125" spans="4:5" x14ac:dyDescent="0.2">
      <c r="D125" s="276"/>
      <c r="E125" s="276"/>
    </row>
    <row r="126" spans="4:5" x14ac:dyDescent="0.2">
      <c r="D126" s="276"/>
      <c r="E126" s="276"/>
    </row>
    <row r="127" spans="4:5" x14ac:dyDescent="0.2">
      <c r="D127" s="276"/>
      <c r="E127" s="276"/>
    </row>
    <row r="128" spans="4:5" x14ac:dyDescent="0.2">
      <c r="D128" s="276"/>
      <c r="E128" s="276"/>
    </row>
    <row r="129" spans="4:5" x14ac:dyDescent="0.2">
      <c r="D129" s="276"/>
      <c r="E129" s="276"/>
    </row>
    <row r="130" spans="4:5" x14ac:dyDescent="0.2">
      <c r="D130" s="276"/>
      <c r="E130" s="276"/>
    </row>
    <row r="131" spans="4:5" x14ac:dyDescent="0.2">
      <c r="D131" s="276"/>
      <c r="E131" s="276"/>
    </row>
    <row r="132" spans="4:5" x14ac:dyDescent="0.2">
      <c r="D132" s="276"/>
      <c r="E132" s="276"/>
    </row>
    <row r="133" spans="4:5" x14ac:dyDescent="0.2">
      <c r="D133" s="276"/>
      <c r="E133" s="276"/>
    </row>
    <row r="134" spans="4:5" x14ac:dyDescent="0.2">
      <c r="D134" s="276"/>
      <c r="E134" s="276"/>
    </row>
    <row r="135" spans="4:5" x14ac:dyDescent="0.2">
      <c r="D135" s="276"/>
      <c r="E135" s="276"/>
    </row>
    <row r="136" spans="4:5" x14ac:dyDescent="0.2">
      <c r="D136" s="276"/>
      <c r="E136" s="276"/>
    </row>
    <row r="137" spans="4:5" x14ac:dyDescent="0.2">
      <c r="D137" s="276"/>
      <c r="E137" s="276"/>
    </row>
    <row r="138" spans="4:5" x14ac:dyDescent="0.2">
      <c r="D138" s="276"/>
      <c r="E138" s="276"/>
    </row>
    <row r="139" spans="4:5" x14ac:dyDescent="0.2">
      <c r="D139" s="276"/>
      <c r="E139" s="276"/>
    </row>
    <row r="140" spans="4:5" x14ac:dyDescent="0.2">
      <c r="D140" s="276"/>
      <c r="E140" s="276"/>
    </row>
    <row r="141" spans="4:5" x14ac:dyDescent="0.2">
      <c r="D141" s="276"/>
      <c r="E141" s="276"/>
    </row>
    <row r="142" spans="4:5" x14ac:dyDescent="0.2">
      <c r="D142" s="276"/>
      <c r="E142" s="276"/>
    </row>
    <row r="143" spans="4:5" x14ac:dyDescent="0.2">
      <c r="D143" s="276"/>
      <c r="E143" s="276"/>
    </row>
    <row r="144" spans="4:5" x14ac:dyDescent="0.2">
      <c r="D144" s="276"/>
      <c r="E144" s="276"/>
    </row>
    <row r="145" spans="4:5" x14ac:dyDescent="0.2">
      <c r="D145" s="276"/>
      <c r="E145" s="276"/>
    </row>
    <row r="146" spans="4:5" x14ac:dyDescent="0.2">
      <c r="D146" s="276"/>
      <c r="E146" s="276"/>
    </row>
    <row r="147" spans="4:5" x14ac:dyDescent="0.2">
      <c r="D147" s="276"/>
      <c r="E147" s="276"/>
    </row>
    <row r="148" spans="4:5" x14ac:dyDescent="0.2">
      <c r="D148" s="276"/>
      <c r="E148" s="276"/>
    </row>
    <row r="149" spans="4:5" x14ac:dyDescent="0.2">
      <c r="D149" s="276"/>
      <c r="E149" s="276"/>
    </row>
    <row r="150" spans="4:5" x14ac:dyDescent="0.2">
      <c r="D150" s="276"/>
      <c r="E150" s="276"/>
    </row>
    <row r="151" spans="4:5" x14ac:dyDescent="0.2">
      <c r="D151" s="276"/>
      <c r="E151" s="276"/>
    </row>
    <row r="152" spans="4:5" x14ac:dyDescent="0.2">
      <c r="D152" s="276"/>
      <c r="E152" s="276"/>
    </row>
    <row r="153" spans="4:5" x14ac:dyDescent="0.2">
      <c r="D153" s="276"/>
      <c r="E153" s="276"/>
    </row>
    <row r="154" spans="4:5" x14ac:dyDescent="0.2">
      <c r="D154" s="276"/>
      <c r="E154" s="276"/>
    </row>
    <row r="155" spans="4:5" x14ac:dyDescent="0.2">
      <c r="D155" s="276"/>
      <c r="E155" s="276"/>
    </row>
    <row r="156" spans="4:5" x14ac:dyDescent="0.2">
      <c r="D156" s="276"/>
      <c r="E156" s="276"/>
    </row>
    <row r="157" spans="4:5" x14ac:dyDescent="0.2">
      <c r="D157" s="276"/>
      <c r="E157" s="276"/>
    </row>
    <row r="158" spans="4:5" x14ac:dyDescent="0.2">
      <c r="D158" s="276"/>
      <c r="E158" s="276"/>
    </row>
    <row r="159" spans="4:5" x14ac:dyDescent="0.2">
      <c r="D159" s="276"/>
      <c r="E159" s="276"/>
    </row>
    <row r="160" spans="4:5" x14ac:dyDescent="0.2">
      <c r="D160" s="276"/>
      <c r="E160" s="276"/>
    </row>
    <row r="161" spans="4:5" x14ac:dyDescent="0.2">
      <c r="D161" s="276"/>
      <c r="E161" s="276"/>
    </row>
    <row r="162" spans="4:5" x14ac:dyDescent="0.2">
      <c r="D162" s="276"/>
      <c r="E162" s="276"/>
    </row>
    <row r="163" spans="4:5" x14ac:dyDescent="0.2">
      <c r="D163" s="276"/>
      <c r="E163" s="276"/>
    </row>
    <row r="164" spans="4:5" x14ac:dyDescent="0.2">
      <c r="D164" s="276"/>
      <c r="E164" s="276"/>
    </row>
    <row r="165" spans="4:5" x14ac:dyDescent="0.2">
      <c r="D165" s="276"/>
      <c r="E165" s="276"/>
    </row>
    <row r="166" spans="4:5" x14ac:dyDescent="0.2">
      <c r="D166" s="276"/>
      <c r="E166" s="276"/>
    </row>
    <row r="167" spans="4:5" x14ac:dyDescent="0.2">
      <c r="D167" s="276"/>
      <c r="E167" s="276"/>
    </row>
    <row r="168" spans="4:5" x14ac:dyDescent="0.2">
      <c r="D168" s="276"/>
      <c r="E168" s="276"/>
    </row>
    <row r="169" spans="4:5" x14ac:dyDescent="0.2">
      <c r="D169" s="276"/>
      <c r="E169" s="276"/>
    </row>
    <row r="170" spans="4:5" x14ac:dyDescent="0.2">
      <c r="D170" s="276"/>
      <c r="E170" s="276"/>
    </row>
    <row r="171" spans="4:5" x14ac:dyDescent="0.2">
      <c r="D171" s="276"/>
      <c r="E171" s="276"/>
    </row>
    <row r="172" spans="4:5" x14ac:dyDescent="0.2">
      <c r="D172" s="276"/>
      <c r="E172" s="276"/>
    </row>
    <row r="173" spans="4:5" x14ac:dyDescent="0.2">
      <c r="D173" s="276"/>
      <c r="E173" s="276"/>
    </row>
    <row r="174" spans="4:5" x14ac:dyDescent="0.2">
      <c r="D174" s="276"/>
      <c r="E174" s="276"/>
    </row>
    <row r="175" spans="4:5" x14ac:dyDescent="0.2">
      <c r="D175" s="276"/>
      <c r="E175" s="276"/>
    </row>
    <row r="176" spans="4:5" x14ac:dyDescent="0.2">
      <c r="D176" s="276"/>
      <c r="E176" s="276"/>
    </row>
    <row r="177" spans="4:5" x14ac:dyDescent="0.2">
      <c r="D177" s="276"/>
      <c r="E177" s="276"/>
    </row>
    <row r="178" spans="4:5" x14ac:dyDescent="0.2">
      <c r="D178" s="276"/>
      <c r="E178" s="276"/>
    </row>
    <row r="179" spans="4:5" x14ac:dyDescent="0.2">
      <c r="D179" s="276"/>
      <c r="E179" s="276"/>
    </row>
    <row r="180" spans="4:5" x14ac:dyDescent="0.2">
      <c r="D180" s="276"/>
      <c r="E180" s="276"/>
    </row>
    <row r="181" spans="4:5" x14ac:dyDescent="0.2">
      <c r="D181" s="276"/>
      <c r="E181" s="276"/>
    </row>
    <row r="182" spans="4:5" x14ac:dyDescent="0.2">
      <c r="D182" s="276"/>
      <c r="E182" s="276"/>
    </row>
    <row r="183" spans="4:5" x14ac:dyDescent="0.2">
      <c r="D183" s="276"/>
      <c r="E183" s="276"/>
    </row>
    <row r="184" spans="4:5" x14ac:dyDescent="0.2">
      <c r="D184" s="276"/>
      <c r="E184" s="276"/>
    </row>
    <row r="185" spans="4:5" x14ac:dyDescent="0.2">
      <c r="D185" s="276"/>
      <c r="E185" s="276"/>
    </row>
    <row r="186" spans="4:5" x14ac:dyDescent="0.2">
      <c r="D186" s="276"/>
      <c r="E186" s="276"/>
    </row>
    <row r="187" spans="4:5" x14ac:dyDescent="0.2">
      <c r="D187" s="276"/>
      <c r="E187" s="276"/>
    </row>
    <row r="188" spans="4:5" x14ac:dyDescent="0.2">
      <c r="D188" s="276"/>
      <c r="E188" s="276"/>
    </row>
    <row r="189" spans="4:5" x14ac:dyDescent="0.2">
      <c r="D189" s="276"/>
      <c r="E189" s="276"/>
    </row>
    <row r="190" spans="4:5" x14ac:dyDescent="0.2">
      <c r="D190" s="276"/>
      <c r="E190" s="276"/>
    </row>
    <row r="191" spans="4:5" x14ac:dyDescent="0.2">
      <c r="D191" s="276"/>
      <c r="E191" s="276"/>
    </row>
    <row r="192" spans="4:5" x14ac:dyDescent="0.2">
      <c r="D192" s="276"/>
      <c r="E192" s="276"/>
    </row>
    <row r="193" spans="4:5" x14ac:dyDescent="0.2">
      <c r="D193" s="276"/>
      <c r="E193" s="276"/>
    </row>
    <row r="194" spans="4:5" x14ac:dyDescent="0.2">
      <c r="D194" s="276"/>
      <c r="E194" s="276"/>
    </row>
    <row r="195" spans="4:5" x14ac:dyDescent="0.2">
      <c r="D195" s="276"/>
      <c r="E195" s="276"/>
    </row>
    <row r="196" spans="4:5" x14ac:dyDescent="0.2">
      <c r="D196" s="276"/>
      <c r="E196" s="276"/>
    </row>
    <row r="197" spans="4:5" x14ac:dyDescent="0.2">
      <c r="D197" s="276"/>
      <c r="E197" s="276"/>
    </row>
    <row r="198" spans="4:5" x14ac:dyDescent="0.2">
      <c r="D198" s="276"/>
      <c r="E198" s="276"/>
    </row>
    <row r="199" spans="4:5" x14ac:dyDescent="0.2">
      <c r="D199" s="276"/>
      <c r="E199" s="276"/>
    </row>
    <row r="200" spans="4:5" x14ac:dyDescent="0.2">
      <c r="D200" s="276"/>
      <c r="E200" s="276"/>
    </row>
    <row r="201" spans="4:5" x14ac:dyDescent="0.2">
      <c r="D201" s="276"/>
      <c r="E201" s="276"/>
    </row>
    <row r="202" spans="4:5" x14ac:dyDescent="0.2">
      <c r="D202" s="276"/>
      <c r="E202" s="276"/>
    </row>
    <row r="203" spans="4:5" x14ac:dyDescent="0.2">
      <c r="D203" s="276"/>
      <c r="E203" s="276"/>
    </row>
    <row r="204" spans="4:5" x14ac:dyDescent="0.2">
      <c r="D204" s="276"/>
      <c r="E204" s="276"/>
    </row>
    <row r="205" spans="4:5" x14ac:dyDescent="0.2">
      <c r="D205" s="276"/>
      <c r="E205" s="276"/>
    </row>
    <row r="206" spans="4:5" x14ac:dyDescent="0.2">
      <c r="D206" s="276"/>
      <c r="E206" s="276"/>
    </row>
    <row r="207" spans="4:5" x14ac:dyDescent="0.2">
      <c r="D207" s="276"/>
      <c r="E207" s="276"/>
    </row>
    <row r="208" spans="4:5" x14ac:dyDescent="0.2">
      <c r="D208" s="276"/>
      <c r="E208" s="276"/>
    </row>
    <row r="209" spans="4:5" x14ac:dyDescent="0.2">
      <c r="D209" s="276"/>
      <c r="E209" s="276"/>
    </row>
    <row r="210" spans="4:5" x14ac:dyDescent="0.2">
      <c r="D210" s="276"/>
      <c r="E210" s="276"/>
    </row>
    <row r="211" spans="4:5" x14ac:dyDescent="0.2">
      <c r="D211" s="276"/>
      <c r="E211" s="276"/>
    </row>
    <row r="212" spans="4:5" x14ac:dyDescent="0.2">
      <c r="D212" s="276"/>
      <c r="E212" s="276"/>
    </row>
    <row r="213" spans="4:5" x14ac:dyDescent="0.2">
      <c r="D213" s="276"/>
      <c r="E213" s="276"/>
    </row>
    <row r="214" spans="4:5" x14ac:dyDescent="0.2">
      <c r="D214" s="276"/>
      <c r="E214" s="276"/>
    </row>
    <row r="215" spans="4:5" x14ac:dyDescent="0.2">
      <c r="D215" s="276"/>
      <c r="E215" s="276"/>
    </row>
    <row r="216" spans="4:5" x14ac:dyDescent="0.2">
      <c r="D216" s="276"/>
      <c r="E216" s="276"/>
    </row>
    <row r="217" spans="4:5" x14ac:dyDescent="0.2">
      <c r="D217" s="276"/>
      <c r="E217" s="276"/>
    </row>
    <row r="218" spans="4:5" x14ac:dyDescent="0.2">
      <c r="D218" s="276"/>
      <c r="E218" s="276"/>
    </row>
    <row r="219" spans="4:5" x14ac:dyDescent="0.2">
      <c r="D219" s="276"/>
      <c r="E219" s="276"/>
    </row>
    <row r="220" spans="4:5" x14ac:dyDescent="0.2">
      <c r="D220" s="276"/>
      <c r="E220" s="276"/>
    </row>
    <row r="221" spans="4:5" x14ac:dyDescent="0.2">
      <c r="D221" s="276"/>
      <c r="E221" s="276"/>
    </row>
    <row r="222" spans="4:5" x14ac:dyDescent="0.2">
      <c r="D222" s="276"/>
      <c r="E222" s="276"/>
    </row>
    <row r="223" spans="4:5" x14ac:dyDescent="0.2">
      <c r="D223" s="276"/>
      <c r="E223" s="276"/>
    </row>
    <row r="224" spans="4:5" x14ac:dyDescent="0.2">
      <c r="D224" s="276"/>
      <c r="E224" s="276"/>
    </row>
    <row r="225" spans="4:5" x14ac:dyDescent="0.2">
      <c r="D225" s="276"/>
      <c r="E225" s="276"/>
    </row>
    <row r="226" spans="4:5" x14ac:dyDescent="0.2">
      <c r="D226" s="276"/>
      <c r="E226" s="276"/>
    </row>
    <row r="227" spans="4:5" x14ac:dyDescent="0.2">
      <c r="D227" s="276"/>
      <c r="E227" s="276"/>
    </row>
    <row r="228" spans="4:5" x14ac:dyDescent="0.2">
      <c r="D228" s="276"/>
      <c r="E228" s="276"/>
    </row>
    <row r="229" spans="4:5" x14ac:dyDescent="0.2">
      <c r="D229" s="276"/>
      <c r="E229" s="276"/>
    </row>
    <row r="230" spans="4:5" x14ac:dyDescent="0.2">
      <c r="D230" s="276"/>
      <c r="E230" s="276"/>
    </row>
    <row r="231" spans="4:5" x14ac:dyDescent="0.2">
      <c r="D231" s="276"/>
      <c r="E231" s="276"/>
    </row>
    <row r="232" spans="4:5" x14ac:dyDescent="0.2">
      <c r="D232" s="276"/>
      <c r="E232" s="276"/>
    </row>
    <row r="233" spans="4:5" x14ac:dyDescent="0.2">
      <c r="D233" s="276"/>
      <c r="E233" s="276"/>
    </row>
    <row r="234" spans="4:5" x14ac:dyDescent="0.2">
      <c r="D234" s="276"/>
      <c r="E234" s="276"/>
    </row>
    <row r="235" spans="4:5" x14ac:dyDescent="0.2">
      <c r="D235" s="276"/>
      <c r="E235" s="276"/>
    </row>
    <row r="236" spans="4:5" x14ac:dyDescent="0.2">
      <c r="D236" s="276"/>
      <c r="E236" s="276"/>
    </row>
    <row r="237" spans="4:5" x14ac:dyDescent="0.2">
      <c r="D237" s="276"/>
      <c r="E237" s="276"/>
    </row>
    <row r="238" spans="4:5" x14ac:dyDescent="0.2">
      <c r="D238" s="276"/>
      <c r="E238" s="276"/>
    </row>
    <row r="239" spans="4:5" x14ac:dyDescent="0.2">
      <c r="D239" s="276"/>
      <c r="E239" s="276"/>
    </row>
    <row r="240" spans="4:5" x14ac:dyDescent="0.2">
      <c r="D240" s="276"/>
      <c r="E240" s="276"/>
    </row>
    <row r="241" spans="4:5" x14ac:dyDescent="0.2">
      <c r="D241" s="276"/>
      <c r="E241" s="276"/>
    </row>
    <row r="242" spans="4:5" x14ac:dyDescent="0.2">
      <c r="D242" s="276"/>
      <c r="E242" s="276"/>
    </row>
    <row r="243" spans="4:5" x14ac:dyDescent="0.2">
      <c r="D243" s="276"/>
      <c r="E243" s="276"/>
    </row>
    <row r="244" spans="4:5" x14ac:dyDescent="0.2">
      <c r="D244" s="276"/>
      <c r="E244" s="276"/>
    </row>
    <row r="245" spans="4:5" x14ac:dyDescent="0.2">
      <c r="D245" s="276"/>
      <c r="E245" s="276"/>
    </row>
    <row r="246" spans="4:5" x14ac:dyDescent="0.2">
      <c r="D246" s="276"/>
      <c r="E246" s="276"/>
    </row>
    <row r="247" spans="4:5" x14ac:dyDescent="0.2">
      <c r="D247" s="276"/>
      <c r="E247" s="276"/>
    </row>
    <row r="248" spans="4:5" x14ac:dyDescent="0.2">
      <c r="D248" s="276"/>
      <c r="E248" s="276"/>
    </row>
    <row r="249" spans="4:5" x14ac:dyDescent="0.2">
      <c r="D249" s="276"/>
      <c r="E249" s="276"/>
    </row>
    <row r="250" spans="4:5" x14ac:dyDescent="0.2">
      <c r="D250" s="276"/>
      <c r="E250" s="276"/>
    </row>
    <row r="251" spans="4:5" x14ac:dyDescent="0.2">
      <c r="D251" s="276"/>
      <c r="E251" s="276"/>
    </row>
    <row r="252" spans="4:5" x14ac:dyDescent="0.2">
      <c r="D252" s="276"/>
      <c r="E252" s="276"/>
    </row>
    <row r="253" spans="4:5" x14ac:dyDescent="0.2">
      <c r="D253" s="276"/>
      <c r="E253" s="276"/>
    </row>
    <row r="254" spans="4:5" x14ac:dyDescent="0.2">
      <c r="D254" s="276"/>
      <c r="E254" s="276"/>
    </row>
    <row r="255" spans="4:5" x14ac:dyDescent="0.2">
      <c r="D255" s="276"/>
      <c r="E255" s="276"/>
    </row>
    <row r="256" spans="4:5" x14ac:dyDescent="0.2">
      <c r="D256" s="276"/>
      <c r="E256" s="276"/>
    </row>
    <row r="257" spans="4:5" x14ac:dyDescent="0.2">
      <c r="D257" s="276"/>
      <c r="E257" s="276"/>
    </row>
    <row r="258" spans="4:5" x14ac:dyDescent="0.2">
      <c r="D258" s="276"/>
      <c r="E258" s="276"/>
    </row>
    <row r="259" spans="4:5" x14ac:dyDescent="0.2">
      <c r="D259" s="276"/>
      <c r="E259" s="276"/>
    </row>
    <row r="260" spans="4:5" x14ac:dyDescent="0.2">
      <c r="D260" s="276"/>
      <c r="E260" s="276"/>
    </row>
    <row r="261" spans="4:5" x14ac:dyDescent="0.2">
      <c r="D261" s="276"/>
      <c r="E261" s="276"/>
    </row>
    <row r="262" spans="4:5" x14ac:dyDescent="0.2">
      <c r="D262" s="276"/>
      <c r="E262" s="276"/>
    </row>
    <row r="263" spans="4:5" x14ac:dyDescent="0.2">
      <c r="D263" s="276"/>
      <c r="E263" s="276"/>
    </row>
    <row r="264" spans="4:5" x14ac:dyDescent="0.2">
      <c r="D264" s="276"/>
      <c r="E264" s="276"/>
    </row>
    <row r="265" spans="4:5" x14ac:dyDescent="0.2">
      <c r="D265" s="276"/>
      <c r="E265" s="276"/>
    </row>
    <row r="266" spans="4:5" x14ac:dyDescent="0.2">
      <c r="D266" s="276"/>
      <c r="E266" s="276"/>
    </row>
    <row r="267" spans="4:5" x14ac:dyDescent="0.2">
      <c r="D267" s="276"/>
      <c r="E267" s="276"/>
    </row>
    <row r="268" spans="4:5" x14ac:dyDescent="0.2">
      <c r="D268" s="276"/>
      <c r="E268" s="276"/>
    </row>
    <row r="269" spans="4:5" x14ac:dyDescent="0.2">
      <c r="D269" s="276"/>
      <c r="E269" s="276"/>
    </row>
    <row r="270" spans="4:5" x14ac:dyDescent="0.2">
      <c r="D270" s="276"/>
      <c r="E270" s="276"/>
    </row>
    <row r="271" spans="4:5" x14ac:dyDescent="0.2">
      <c r="D271" s="276"/>
      <c r="E271" s="276"/>
    </row>
    <row r="272" spans="4:5" x14ac:dyDescent="0.2">
      <c r="D272" s="276"/>
      <c r="E272" s="276"/>
    </row>
    <row r="273" spans="4:5" x14ac:dyDescent="0.2">
      <c r="D273" s="276"/>
      <c r="E273" s="276"/>
    </row>
    <row r="274" spans="4:5" x14ac:dyDescent="0.2">
      <c r="D274" s="276"/>
      <c r="E274" s="276"/>
    </row>
    <row r="275" spans="4:5" x14ac:dyDescent="0.2">
      <c r="D275" s="276"/>
      <c r="E275" s="276"/>
    </row>
    <row r="276" spans="4:5" x14ac:dyDescent="0.2">
      <c r="D276" s="276"/>
      <c r="E276" s="276"/>
    </row>
    <row r="277" spans="4:5" x14ac:dyDescent="0.2">
      <c r="D277" s="276"/>
      <c r="E277" s="276"/>
    </row>
    <row r="278" spans="4:5" x14ac:dyDescent="0.2">
      <c r="D278" s="276"/>
      <c r="E278" s="276"/>
    </row>
    <row r="279" spans="4:5" x14ac:dyDescent="0.2">
      <c r="D279" s="276"/>
      <c r="E279" s="276"/>
    </row>
    <row r="280" spans="4:5" x14ac:dyDescent="0.2">
      <c r="D280" s="276"/>
      <c r="E280" s="276"/>
    </row>
    <row r="281" spans="4:5" x14ac:dyDescent="0.2">
      <c r="D281" s="276"/>
      <c r="E281" s="276"/>
    </row>
    <row r="282" spans="4:5" x14ac:dyDescent="0.2">
      <c r="D282" s="276"/>
      <c r="E282" s="276"/>
    </row>
    <row r="283" spans="4:5" x14ac:dyDescent="0.2">
      <c r="D283" s="276"/>
      <c r="E283" s="276"/>
    </row>
    <row r="284" spans="4:5" x14ac:dyDescent="0.2">
      <c r="D284" s="276"/>
      <c r="E284" s="276"/>
    </row>
    <row r="285" spans="4:5" x14ac:dyDescent="0.2">
      <c r="D285" s="276"/>
      <c r="E285" s="276"/>
    </row>
    <row r="286" spans="4:5" x14ac:dyDescent="0.2">
      <c r="D286" s="276"/>
      <c r="E286" s="276"/>
    </row>
    <row r="287" spans="4:5" x14ac:dyDescent="0.2">
      <c r="D287" s="276"/>
      <c r="E287" s="276"/>
    </row>
    <row r="288" spans="4:5" x14ac:dyDescent="0.2">
      <c r="D288" s="276"/>
      <c r="E288" s="276"/>
    </row>
    <row r="289" spans="4:5" x14ac:dyDescent="0.2">
      <c r="D289" s="276"/>
      <c r="E289" s="276"/>
    </row>
    <row r="290" spans="4:5" x14ac:dyDescent="0.2">
      <c r="D290" s="276"/>
      <c r="E290" s="276"/>
    </row>
    <row r="291" spans="4:5" x14ac:dyDescent="0.2">
      <c r="D291" s="276"/>
      <c r="E291" s="276"/>
    </row>
    <row r="292" spans="4:5" x14ac:dyDescent="0.2">
      <c r="D292" s="276"/>
      <c r="E292" s="276"/>
    </row>
    <row r="293" spans="4:5" x14ac:dyDescent="0.2">
      <c r="D293" s="276"/>
      <c r="E293" s="276"/>
    </row>
    <row r="294" spans="4:5" x14ac:dyDescent="0.2">
      <c r="D294" s="276"/>
      <c r="E294" s="276"/>
    </row>
    <row r="295" spans="4:5" x14ac:dyDescent="0.2">
      <c r="D295" s="276"/>
      <c r="E295" s="276"/>
    </row>
    <row r="296" spans="4:5" x14ac:dyDescent="0.2">
      <c r="D296" s="276"/>
      <c r="E296" s="276"/>
    </row>
    <row r="297" spans="4:5" x14ac:dyDescent="0.2">
      <c r="D297" s="276"/>
      <c r="E297" s="276"/>
    </row>
    <row r="298" spans="4:5" x14ac:dyDescent="0.2">
      <c r="D298" s="276"/>
      <c r="E298" s="276"/>
    </row>
    <row r="299" spans="4:5" x14ac:dyDescent="0.2">
      <c r="D299" s="276"/>
      <c r="E299" s="276"/>
    </row>
    <row r="300" spans="4:5" x14ac:dyDescent="0.2">
      <c r="D300" s="276"/>
      <c r="E300" s="276"/>
    </row>
    <row r="301" spans="4:5" x14ac:dyDescent="0.2">
      <c r="D301" s="276"/>
      <c r="E301" s="276"/>
    </row>
    <row r="302" spans="4:5" x14ac:dyDescent="0.2">
      <c r="D302" s="276"/>
      <c r="E302" s="276"/>
    </row>
    <row r="303" spans="4:5" x14ac:dyDescent="0.2">
      <c r="D303" s="276"/>
      <c r="E303" s="276"/>
    </row>
    <row r="304" spans="4:5" x14ac:dyDescent="0.2">
      <c r="D304" s="276"/>
      <c r="E304" s="276"/>
    </row>
    <row r="305" spans="4:5" x14ac:dyDescent="0.2">
      <c r="D305" s="276"/>
      <c r="E305" s="276"/>
    </row>
    <row r="306" spans="4:5" x14ac:dyDescent="0.2">
      <c r="D306" s="276"/>
      <c r="E306" s="276"/>
    </row>
    <row r="307" spans="4:5" x14ac:dyDescent="0.2">
      <c r="D307" s="276"/>
      <c r="E307" s="276"/>
    </row>
    <row r="308" spans="4:5" x14ac:dyDescent="0.2">
      <c r="D308" s="276"/>
      <c r="E308" s="276"/>
    </row>
    <row r="309" spans="4:5" x14ac:dyDescent="0.2">
      <c r="D309" s="276"/>
      <c r="E309" s="276"/>
    </row>
    <row r="310" spans="4:5" x14ac:dyDescent="0.2">
      <c r="D310" s="276"/>
      <c r="E310" s="276"/>
    </row>
    <row r="311" spans="4:5" x14ac:dyDescent="0.2">
      <c r="D311" s="276"/>
      <c r="E311" s="276"/>
    </row>
    <row r="312" spans="4:5" x14ac:dyDescent="0.2">
      <c r="D312" s="276"/>
      <c r="E312" s="276"/>
    </row>
    <row r="313" spans="4:5" x14ac:dyDescent="0.2">
      <c r="D313" s="276"/>
      <c r="E313" s="276"/>
    </row>
    <row r="314" spans="4:5" x14ac:dyDescent="0.2">
      <c r="D314" s="276"/>
      <c r="E314" s="276"/>
    </row>
    <row r="315" spans="4:5" x14ac:dyDescent="0.2">
      <c r="D315" s="276"/>
      <c r="E315" s="276"/>
    </row>
    <row r="316" spans="4:5" x14ac:dyDescent="0.2">
      <c r="D316" s="276"/>
      <c r="E316" s="276"/>
    </row>
    <row r="317" spans="4:5" x14ac:dyDescent="0.2">
      <c r="D317" s="276"/>
      <c r="E317" s="276"/>
    </row>
    <row r="318" spans="4:5" x14ac:dyDescent="0.2">
      <c r="D318" s="276"/>
      <c r="E318" s="276"/>
    </row>
    <row r="319" spans="4:5" x14ac:dyDescent="0.2">
      <c r="D319" s="276"/>
      <c r="E319" s="276"/>
    </row>
    <row r="320" spans="4:5" x14ac:dyDescent="0.2">
      <c r="D320" s="276"/>
      <c r="E320" s="276"/>
    </row>
    <row r="321" spans="4:5" x14ac:dyDescent="0.2">
      <c r="D321" s="276"/>
      <c r="E321" s="276"/>
    </row>
    <row r="322" spans="4:5" x14ac:dyDescent="0.2">
      <c r="D322" s="276"/>
      <c r="E322" s="276"/>
    </row>
    <row r="323" spans="4:5" x14ac:dyDescent="0.2">
      <c r="D323" s="276"/>
      <c r="E323" s="276"/>
    </row>
    <row r="324" spans="4:5" x14ac:dyDescent="0.2">
      <c r="D324" s="276"/>
      <c r="E324" s="276"/>
    </row>
    <row r="325" spans="4:5" x14ac:dyDescent="0.2">
      <c r="D325" s="276"/>
      <c r="E325" s="276"/>
    </row>
    <row r="326" spans="4:5" x14ac:dyDescent="0.2">
      <c r="D326" s="276"/>
      <c r="E326" s="276"/>
    </row>
    <row r="327" spans="4:5" x14ac:dyDescent="0.2">
      <c r="D327" s="276"/>
      <c r="E327" s="276"/>
    </row>
    <row r="328" spans="4:5" x14ac:dyDescent="0.2">
      <c r="D328" s="276"/>
      <c r="E328" s="276"/>
    </row>
    <row r="329" spans="4:5" x14ac:dyDescent="0.2">
      <c r="D329" s="276"/>
      <c r="E329" s="276"/>
    </row>
    <row r="330" spans="4:5" x14ac:dyDescent="0.2">
      <c r="D330" s="276"/>
      <c r="E330" s="276"/>
    </row>
    <row r="331" spans="4:5" x14ac:dyDescent="0.2">
      <c r="D331" s="276"/>
      <c r="E331" s="276"/>
    </row>
    <row r="332" spans="4:5" x14ac:dyDescent="0.2">
      <c r="D332" s="276"/>
      <c r="E332" s="276"/>
    </row>
  </sheetData>
  <sheetProtection formatCells="0" formatColumns="0" formatRows="0" selectLockedCells="1" selectUnlockedCells="1"/>
  <pageMargins left="0.19685039370078741" right="0.19685039370078741" top="0.78740157480314965" bottom="0.59055118110236227" header="0.51181102362204722" footer="0.39370078740157483"/>
  <pageSetup paperSize="9" scale="87" orientation="portrait" copies="2" r:id="rId1"/>
  <headerFooter alignWithMargins="0">
    <oddHeader xml:space="preserve">&amp;L&amp;14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FPS-02-023</vt:lpstr>
      <vt:lpstr>Sheet1</vt:lpstr>
      <vt:lpstr>FPS-02-023 (2)</vt:lpstr>
      <vt:lpstr>FPS-02-023 ian 22</vt:lpstr>
      <vt:lpstr>'FPS-02-023 ian 22'!Print_Area</vt:lpstr>
      <vt:lpstr>'FPS-02-023'!Print_Titles</vt:lpstr>
      <vt:lpstr>'FPS-02-023 (2)'!Print_Titles</vt:lpstr>
      <vt:lpstr>'FPS-02-023 ian 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mconstantin</dc:creator>
  <cp:lastModifiedBy>Stefan Livadaru</cp:lastModifiedBy>
  <cp:lastPrinted>2022-03-02T09:36:14Z</cp:lastPrinted>
  <dcterms:created xsi:type="dcterms:W3CDTF">2006-01-17T07:32:06Z</dcterms:created>
  <dcterms:modified xsi:type="dcterms:W3CDTF">2022-05-18T14:35:34Z</dcterms:modified>
</cp:coreProperties>
</file>