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6E37BC17-B6B9-4B18-A751-D8E6339A8A39}" xr6:coauthVersionLast="36" xr6:coauthVersionMax="36" xr10:uidLastSave="{00000000-0000-0000-0000-000000000000}"/>
  <bookViews>
    <workbookView xWindow="0" yWindow="11712" windowWidth="14808" windowHeight="7956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5" i="1" l="1"/>
  <c r="H84" i="1"/>
  <c r="D122" i="1"/>
  <c r="H121" i="1"/>
  <c r="H122" i="1" s="1"/>
  <c r="H79" i="1" l="1"/>
  <c r="H113" i="1" l="1"/>
  <c r="H112" i="1"/>
  <c r="H183" i="1"/>
  <c r="H181" i="1"/>
  <c r="H164" i="1"/>
  <c r="H147" i="1" l="1"/>
  <c r="H78" i="1"/>
  <c r="H75" i="1" l="1"/>
  <c r="H180" i="1" l="1"/>
  <c r="H194" i="1" l="1"/>
  <c r="H193" i="1"/>
  <c r="H195" i="1"/>
  <c r="D114" i="1"/>
  <c r="H111" i="1"/>
  <c r="H163" i="1"/>
  <c r="H110" i="1"/>
  <c r="H155" i="1"/>
  <c r="H154" i="1"/>
  <c r="H179" i="1"/>
  <c r="H178" i="1"/>
  <c r="H182" i="1"/>
  <c r="H83" i="1" l="1"/>
  <c r="H109" i="1"/>
  <c r="H177" i="1"/>
  <c r="H151" i="1"/>
  <c r="H82" i="1"/>
  <c r="H81" i="1"/>
  <c r="H80" i="1"/>
  <c r="H77" i="1"/>
  <c r="H176" i="1"/>
  <c r="H108" i="1"/>
  <c r="H168" i="1"/>
  <c r="D118" i="1" l="1"/>
  <c r="H117" i="1"/>
  <c r="H118" i="1" s="1"/>
  <c r="H125" i="1"/>
  <c r="H175" i="1"/>
  <c r="H174" i="1"/>
  <c r="H173" i="1"/>
  <c r="H172" i="1"/>
  <c r="H95" i="1"/>
  <c r="H76" i="1"/>
  <c r="H167" i="1"/>
  <c r="H170" i="1"/>
  <c r="H171" i="1" l="1"/>
  <c r="D184" i="1"/>
  <c r="H169" i="1" l="1"/>
  <c r="H166" i="1"/>
  <c r="H165" i="1"/>
  <c r="H162" i="1"/>
  <c r="H161" i="1"/>
  <c r="H160" i="1"/>
  <c r="H107" i="1"/>
  <c r="H105" i="1"/>
  <c r="H102" i="1"/>
  <c r="H59" i="1"/>
  <c r="H72" i="1" l="1"/>
  <c r="H58" i="1" l="1"/>
  <c r="H94" i="1"/>
  <c r="H61" i="1"/>
  <c r="H62" i="1" l="1"/>
  <c r="H158" i="1"/>
  <c r="H60" i="1"/>
  <c r="H153" i="1"/>
  <c r="H130" i="1" l="1"/>
  <c r="H93" i="1" l="1"/>
  <c r="H92" i="1"/>
  <c r="H91" i="1"/>
  <c r="H90" i="1"/>
  <c r="H89" i="1"/>
  <c r="H74" i="1" l="1"/>
  <c r="H54" i="1" l="1"/>
  <c r="H46" i="1" l="1"/>
  <c r="H45" i="1"/>
  <c r="D42" i="1" l="1"/>
  <c r="D21" i="1"/>
  <c r="H200" i="1"/>
  <c r="D201" i="1"/>
  <c r="H201" i="1" s="1"/>
  <c r="H196" i="1" l="1"/>
  <c r="H192" i="1"/>
  <c r="H187" i="1"/>
  <c r="D197" i="1"/>
  <c r="H197" i="1" s="1"/>
  <c r="D55" i="1" l="1"/>
  <c r="H53" i="1"/>
  <c r="H143" i="1"/>
  <c r="H141" i="1"/>
  <c r="H159" i="1" l="1"/>
  <c r="H142" i="1" l="1"/>
  <c r="H140" i="1"/>
  <c r="H139" i="1"/>
  <c r="H138" i="1"/>
  <c r="D25" i="1" l="1"/>
  <c r="H106" i="1" l="1"/>
  <c r="H104" i="1"/>
  <c r="H103" i="1"/>
  <c r="H100" i="1"/>
  <c r="H12" i="1" l="1"/>
  <c r="H101" i="1"/>
  <c r="H114" i="1" s="1"/>
  <c r="H137" i="1"/>
  <c r="H136" i="1"/>
  <c r="H135" i="1"/>
  <c r="H156" i="1"/>
  <c r="H134" i="1"/>
  <c r="H188" i="1"/>
  <c r="H157" i="1"/>
  <c r="H152" i="1"/>
  <c r="H150" i="1"/>
  <c r="H149" i="1"/>
  <c r="H148" i="1"/>
  <c r="H146" i="1"/>
  <c r="H145" i="1"/>
  <c r="H144" i="1"/>
  <c r="H129" i="1"/>
  <c r="H131" i="1" s="1"/>
  <c r="H126" i="1"/>
  <c r="H96" i="1"/>
  <c r="H88" i="1"/>
  <c r="H73" i="1"/>
  <c r="H71" i="1"/>
  <c r="H70" i="1"/>
  <c r="H69" i="1"/>
  <c r="H68" i="1"/>
  <c r="H67" i="1"/>
  <c r="H66" i="1"/>
  <c r="H65" i="1"/>
  <c r="H64" i="1"/>
  <c r="H63" i="1"/>
  <c r="H57" i="1"/>
  <c r="H52" i="1"/>
  <c r="H51" i="1"/>
  <c r="H50" i="1"/>
  <c r="H49" i="1"/>
  <c r="H48" i="1"/>
  <c r="H47" i="1"/>
  <c r="H41" i="1"/>
  <c r="H40" i="1"/>
  <c r="H39" i="1"/>
  <c r="H38" i="1"/>
  <c r="H37" i="1"/>
  <c r="H33" i="1"/>
  <c r="H30" i="1"/>
  <c r="H27" i="1"/>
  <c r="H28" i="1" s="1"/>
  <c r="H24" i="1"/>
  <c r="H23" i="1"/>
  <c r="H20" i="1"/>
  <c r="H19" i="1"/>
  <c r="H16" i="1"/>
  <c r="H85" i="1" l="1"/>
  <c r="H184" i="1"/>
  <c r="H55" i="1"/>
  <c r="H189" i="1"/>
  <c r="H42" i="1"/>
  <c r="H21" i="1"/>
  <c r="H31" i="1"/>
  <c r="H34" i="1"/>
  <c r="H13" i="1"/>
  <c r="H17" i="1"/>
  <c r="H25" i="1"/>
  <c r="H97" i="1"/>
  <c r="D126" i="1"/>
  <c r="D189" i="1" l="1"/>
  <c r="D97" i="1" l="1"/>
  <c r="D34" i="1"/>
  <c r="D31" i="1"/>
  <c r="D28" i="1"/>
  <c r="D17" i="1"/>
  <c r="D13" i="1"/>
</calcChain>
</file>

<file path=xl/sharedStrings.xml><?xml version="1.0" encoding="utf-8"?>
<sst xmlns="http://schemas.openxmlformats.org/spreadsheetml/2006/main" count="831" uniqueCount="342">
  <si>
    <t xml:space="preserve">Nr. Crt. </t>
  </si>
  <si>
    <t>Cod CPV</t>
  </si>
  <si>
    <t>Articol bugetar 20.01.02 - Materiale pentru curatenie</t>
  </si>
  <si>
    <t>Articol bugetar 20.01.03 - Incalzit, iluminat si forta motrica</t>
  </si>
  <si>
    <t>Articol bugetar 20.01.05 - Carburanti si lubrifianti</t>
  </si>
  <si>
    <t>Articol bugetar 20.01.06 - Piese de schimb</t>
  </si>
  <si>
    <t>Articol bugetar 20.01.07 - Transport</t>
  </si>
  <si>
    <t>Articol bugetar 20.01.08 - Posta, telecomunicatii, radio, tv, internet</t>
  </si>
  <si>
    <t>Articol bugetar 20.01.09 - Materiale si prestari de servicii cu caracter functional</t>
  </si>
  <si>
    <t>Articol bugetar 20.01.30 - Alte bunuri si servicii pentru intretinere si functionare</t>
  </si>
  <si>
    <t>Articol bugetar 20.02 - Reparatii curente</t>
  </si>
  <si>
    <t>Articol bugetar 20.13 - Pregatire profesionala</t>
  </si>
  <si>
    <t>Articol bugetar 20.14 - Protectia muncii</t>
  </si>
  <si>
    <t>Articol bugetar 20.30.30 - Alte cheltuieli cu bunuri si servicii</t>
  </si>
  <si>
    <t>30199000-0</t>
  </si>
  <si>
    <t>Articole de papetarie si alte articole din hartie</t>
  </si>
  <si>
    <t>Energie electrica</t>
  </si>
  <si>
    <t>65210000-8</t>
  </si>
  <si>
    <t>Gaze naturale</t>
  </si>
  <si>
    <t>65111000-4</t>
  </si>
  <si>
    <t>Apa</t>
  </si>
  <si>
    <t>Salubritate</t>
  </si>
  <si>
    <t>90511000-2</t>
  </si>
  <si>
    <t>34320000-6</t>
  </si>
  <si>
    <t>Piese de schimb mecanice, altele decât motoare şi piese de motoare</t>
  </si>
  <si>
    <t>Servicii de transport rutier</t>
  </si>
  <si>
    <t>Servicii postale si de curierat</t>
  </si>
  <si>
    <t>64100000-7</t>
  </si>
  <si>
    <t>72411000-4</t>
  </si>
  <si>
    <t>Internet</t>
  </si>
  <si>
    <t>64228100-1</t>
  </si>
  <si>
    <t>Cablu TV</t>
  </si>
  <si>
    <t>Telefonie fixa</t>
  </si>
  <si>
    <t>Telefonie mobila</t>
  </si>
  <si>
    <t>64210000-1</t>
  </si>
  <si>
    <t>50112100-4</t>
  </si>
  <si>
    <t>Servicii de formare profesionala</t>
  </si>
  <si>
    <t>80530000-8</t>
  </si>
  <si>
    <t>Produse farmaceutice</t>
  </si>
  <si>
    <t>33600000-6</t>
  </si>
  <si>
    <t>85147000-1</t>
  </si>
  <si>
    <t>60420000-8</t>
  </si>
  <si>
    <t>55110000-4</t>
  </si>
  <si>
    <t>Servicii mentenanta IT</t>
  </si>
  <si>
    <t>Asigurari raspundere civila auto</t>
  </si>
  <si>
    <t>Servicii verificare si mentenanta stangi</t>
  </si>
  <si>
    <t>Servicii juridice</t>
  </si>
  <si>
    <t>90921000-9</t>
  </si>
  <si>
    <t>Servicii furnizare informatii legislative</t>
  </si>
  <si>
    <t>71632000-7</t>
  </si>
  <si>
    <t>Verificare si umplere stingatoare</t>
  </si>
  <si>
    <t>24951230-6</t>
  </si>
  <si>
    <t>72700000-7</t>
  </si>
  <si>
    <t>75251000-0</t>
  </si>
  <si>
    <t>79100000-5</t>
  </si>
  <si>
    <t>50712000-9</t>
  </si>
  <si>
    <t>79211000-6</t>
  </si>
  <si>
    <t>79711000-1</t>
  </si>
  <si>
    <t>Ianuarie</t>
  </si>
  <si>
    <t>Decembrie</t>
  </si>
  <si>
    <t>aprilie</t>
  </si>
  <si>
    <t>iunie</t>
  </si>
  <si>
    <t>iulie</t>
  </si>
  <si>
    <t>decembrie</t>
  </si>
  <si>
    <t>martie</t>
  </si>
  <si>
    <t>septembrie</t>
  </si>
  <si>
    <t>ianuarie</t>
  </si>
  <si>
    <t xml:space="preserve">ianuarie </t>
  </si>
  <si>
    <t>noiembrie</t>
  </si>
  <si>
    <t>octombrie</t>
  </si>
  <si>
    <t>februarie</t>
  </si>
  <si>
    <t>mai</t>
  </si>
  <si>
    <t>TEATRUL MASCA</t>
  </si>
  <si>
    <t>Apa potabila</t>
  </si>
  <si>
    <t>Servicii de cazare</t>
  </si>
  <si>
    <t>Servicii de transport aerian</t>
  </si>
  <si>
    <t>TOTAL</t>
  </si>
  <si>
    <t>31000000-6</t>
  </si>
  <si>
    <t>Masini, aparate si consumabile electrice iluminat</t>
  </si>
  <si>
    <t>19000000-6</t>
  </si>
  <si>
    <t>Produse din piele, materiale textile, plastic si cauciuc</t>
  </si>
  <si>
    <t>15800000-6</t>
  </si>
  <si>
    <t>Produse de ingrijire personala (Machiaje)</t>
  </si>
  <si>
    <t>33700000-7</t>
  </si>
  <si>
    <t>60130000-8</t>
  </si>
  <si>
    <t>Articol bugetar 71.01.01 - Cheltuieli pentru elaborarea studiilor de prefezabilitate,fezabilitate si altor studii aferente obiectivelor de investitii</t>
  </si>
  <si>
    <t>15981100-9</t>
  </si>
  <si>
    <t xml:space="preserve">                                   </t>
  </si>
  <si>
    <t xml:space="preserve">                                           TOTAL </t>
  </si>
  <si>
    <t>65310000-9</t>
  </si>
  <si>
    <t>Articol bugetar 20.01.04 - Apa, canal si salubritate</t>
  </si>
  <si>
    <t xml:space="preserve">Articol bugetar 20.05.30 - Alte obiecte de inventar </t>
  </si>
  <si>
    <t xml:space="preserve"> </t>
  </si>
  <si>
    <t>Obiectul achizitiei directe</t>
  </si>
  <si>
    <t>Lei fata TVA</t>
  </si>
  <si>
    <t xml:space="preserve">Valoare estimata                                                                                       </t>
  </si>
  <si>
    <t>Sursa de finantare</t>
  </si>
  <si>
    <t>Data estimata       pentru initiere</t>
  </si>
  <si>
    <t>Data estimata       pentru finalizare</t>
  </si>
  <si>
    <t>VALOARE CU TVA</t>
  </si>
  <si>
    <t>Director adjunct,</t>
  </si>
  <si>
    <t xml:space="preserve">                                            TOTAL</t>
  </si>
  <si>
    <t xml:space="preserve">                                               TOTAL</t>
  </si>
  <si>
    <t xml:space="preserve">                                         TOTAL</t>
  </si>
  <si>
    <t>OK</t>
  </si>
  <si>
    <t>79952000-2</t>
  </si>
  <si>
    <t>Ec. Achizitii publice,</t>
  </si>
  <si>
    <t>Doina Morosanu</t>
  </si>
  <si>
    <t xml:space="preserve">              </t>
  </si>
  <si>
    <t>Buget propriu</t>
  </si>
  <si>
    <t>30213100-6</t>
  </si>
  <si>
    <t>Decoruri /Costume Servicii prestate de artisti independenti</t>
  </si>
  <si>
    <t>92312200-3</t>
  </si>
  <si>
    <t xml:space="preserve">Div.serv. inchiriere toalete,montaj-demontaj bennere </t>
  </si>
  <si>
    <t>98300000-6 79900000-3</t>
  </si>
  <si>
    <t>Servicii de promovare</t>
  </si>
  <si>
    <t>79342200-5</t>
  </si>
  <si>
    <t>45223100-7</t>
  </si>
  <si>
    <t>45422100-2</t>
  </si>
  <si>
    <t>Decoruri structuri metalice</t>
  </si>
  <si>
    <t>Decoruri lucrari in lemn</t>
  </si>
  <si>
    <t>39298900-6</t>
  </si>
  <si>
    <t>Decoruri/recuzita elemente decorative</t>
  </si>
  <si>
    <t>50324100-3</t>
  </si>
  <si>
    <t>Servicii deratizare, dezinsectie si dezinfectie</t>
  </si>
  <si>
    <t>Servicii mentenanta si verificare ISCIR RSVTI</t>
  </si>
  <si>
    <t>Produse de cutratenie</t>
  </si>
  <si>
    <t>60000000-8</t>
  </si>
  <si>
    <t>Servicii  de transport</t>
  </si>
  <si>
    <t>09132100-4; 09134200-9</t>
  </si>
  <si>
    <t>Benzina fara plumb;  Motorina</t>
  </si>
  <si>
    <t>Servicii de contabilitate</t>
  </si>
  <si>
    <t>Monitorizare sisteme de alarma si interventie - casa bilete</t>
  </si>
  <si>
    <t>Servicii de medicina muncii</t>
  </si>
  <si>
    <t>Extindere Teatrul Masca-Depozit pentru decoruri si recuzita</t>
  </si>
  <si>
    <t>Lucrari de acoperire Amfiteatru in aer liber</t>
  </si>
  <si>
    <t>45213221-8</t>
  </si>
  <si>
    <t>45260000-7</t>
  </si>
  <si>
    <t xml:space="preserve">Sef Birou Financiar-Contabilitate,                                                                                                                                             Mihaela Spataru                                                                                                                           </t>
  </si>
  <si>
    <t>Reparatii auto cu inlocuire piese</t>
  </si>
  <si>
    <t>18400000-3</t>
  </si>
  <si>
    <t>18420000-9</t>
  </si>
  <si>
    <t>Tricouri - FISV si spectacole</t>
  </si>
  <si>
    <t>18331000-8</t>
  </si>
  <si>
    <t>19200000-8</t>
  </si>
  <si>
    <t>33760000-5</t>
  </si>
  <si>
    <t>Servete din hartie</t>
  </si>
  <si>
    <t>33711430-0</t>
  </si>
  <si>
    <t>Servetele demachiante de unica folosinta</t>
  </si>
  <si>
    <t>30125100-2</t>
  </si>
  <si>
    <t>Cartuse de toner</t>
  </si>
  <si>
    <t>39500000-7</t>
  </si>
  <si>
    <t>septambrie</t>
  </si>
  <si>
    <t>august</t>
  </si>
  <si>
    <t xml:space="preserve">Stefan Livadaru             </t>
  </si>
  <si>
    <t xml:space="preserve">APROB            MANAGER                                      DANA-ANCA FLOREA                            </t>
  </si>
  <si>
    <t>Articol bugetar 71.01.02 - Masini, echipamente si mijloace de transport</t>
  </si>
  <si>
    <t>31120000-3</t>
  </si>
  <si>
    <t>34115200-8</t>
  </si>
  <si>
    <t xml:space="preserve">                                      TOTAL</t>
  </si>
  <si>
    <t>Autoutilitara 3,5 tone marfa-carosata</t>
  </si>
  <si>
    <t>Generator mobil cu platforma</t>
  </si>
  <si>
    <t>Articol bugetar 71.01.03 - Mobilier,aparatura birotica si alte active</t>
  </si>
  <si>
    <t>Reflectoare spectacole exterior</t>
  </si>
  <si>
    <t>48310000-4</t>
  </si>
  <si>
    <t>Serviccii mentrenanta la sisteme de alarmare antiefractie,control acces,supraveghere video si semnalizare si alertare la incendiu.</t>
  </si>
  <si>
    <t>Servicii de consultanta in domeniul achizitiilor</t>
  </si>
  <si>
    <t>79418000-7</t>
  </si>
  <si>
    <t>Abonament si servicii de asistenta software - program contabilitate</t>
  </si>
  <si>
    <t>Servicii de intretinere parc auto - revizii si consumabile</t>
  </si>
  <si>
    <t>71631200-2</t>
  </si>
  <si>
    <t xml:space="preserve">Mentenanta  sisteme  incalzire centrala </t>
  </si>
  <si>
    <t>75111200-9</t>
  </si>
  <si>
    <t>???</t>
  </si>
  <si>
    <t>Servicii de reparare şi de întreţinere a grupurilor de refrigerare</t>
  </si>
  <si>
    <t>50730000-1</t>
  </si>
  <si>
    <t>45332400-7</t>
  </si>
  <si>
    <t>45432113-9</t>
  </si>
  <si>
    <t>45432130-4</t>
  </si>
  <si>
    <t>45261910-6</t>
  </si>
  <si>
    <t>45261310-0</t>
  </si>
  <si>
    <t>Parchetare - gresie si parchet</t>
  </si>
  <si>
    <t>Lucrări de îmbrăcare a podelelor - refacere scari si mochetare intrare cladire</t>
  </si>
  <si>
    <t>Reparare de acoperişuri - terasa cladire</t>
  </si>
  <si>
    <t>Lucrări de instalare de echipamente sanitare - amenajare toalete</t>
  </si>
  <si>
    <t>Lucrări de hidroizolare - terasa cladire zona luminatoare</t>
  </si>
  <si>
    <t>30233132-5</t>
  </si>
  <si>
    <t>Unitati de hard disk portabile</t>
  </si>
  <si>
    <t>34913000-0</t>
  </si>
  <si>
    <t>Servicii de igienizare a instalatiilor - igienizare dozatoare</t>
  </si>
  <si>
    <r>
      <rPr>
        <sz val="14"/>
        <color rgb="FF000000"/>
        <rFont val="Times New Roman"/>
        <family val="1"/>
      </rPr>
      <t>90920000-2</t>
    </r>
    <r>
      <rPr>
        <b/>
        <sz val="14"/>
        <color rgb="FF000000"/>
        <rFont val="Times New Roman"/>
        <family val="1"/>
      </rPr>
      <t> </t>
    </r>
  </si>
  <si>
    <t>Echipamente de protectie</t>
  </si>
  <si>
    <t>Baterii alcaline</t>
  </si>
  <si>
    <t>31411000-0</t>
  </si>
  <si>
    <t>Servicii de ambulanţă</t>
  </si>
  <si>
    <t>85143000-3</t>
  </si>
  <si>
    <t>Servicii de organizare de festivaluri</t>
  </si>
  <si>
    <t>79953000-9</t>
  </si>
  <si>
    <t>Servicii pentru evenimente FISV 2018</t>
  </si>
  <si>
    <t>Componente rafturi pentru depozit  decoruri</t>
  </si>
  <si>
    <t>??????</t>
  </si>
  <si>
    <t>Stegulete tricolor</t>
  </si>
  <si>
    <t>35821000-5</t>
  </si>
  <si>
    <t>Pahare de unica fiolosinta</t>
  </si>
  <si>
    <t>39221123-5</t>
  </si>
  <si>
    <t>Servicii de curăţenie</t>
  </si>
  <si>
    <t>90910000-9</t>
  </si>
  <si>
    <t>Revizie instalatie gaze</t>
  </si>
  <si>
    <t>76600000-9</t>
  </si>
  <si>
    <t>Lucrari de reparatii usi si ferestre</t>
  </si>
  <si>
    <t>45421000-4</t>
  </si>
  <si>
    <t>Legitimatii RATB</t>
  </si>
  <si>
    <t>22900000-9</t>
  </si>
  <si>
    <t>Folie protectoare</t>
  </si>
  <si>
    <t>44172000-6</t>
  </si>
  <si>
    <t>Polizor</t>
  </si>
  <si>
    <t>42600000-2</t>
  </si>
  <si>
    <t>Aer conditionat</t>
  </si>
  <si>
    <t>39717200-3 </t>
  </si>
  <si>
    <t xml:space="preserve">Inlocuire tamplarie PVC si geam termopan </t>
  </si>
  <si>
    <t>45421100-5</t>
  </si>
  <si>
    <t>Coliere de plastic</t>
  </si>
  <si>
    <t> 31518600-6</t>
  </si>
  <si>
    <t>Articol bugetar 20.01.01 - Furnituri de birou</t>
  </si>
  <si>
    <t>Memorie calculatoare portabile;hard disk SSD</t>
  </si>
  <si>
    <t>30213000-5</t>
  </si>
  <si>
    <t>Imprimanta laser</t>
  </si>
  <si>
    <t>30232110-8</t>
  </si>
  <si>
    <t>Masina de filetat si de gaurit</t>
  </si>
  <si>
    <t>42622000-2</t>
  </si>
  <si>
    <t>Jaluzele</t>
  </si>
  <si>
    <t>39515400-9</t>
  </si>
  <si>
    <t>Masina de spalat</t>
  </si>
  <si>
    <t>42716120-5</t>
  </si>
  <si>
    <t>44192000-2</t>
  </si>
  <si>
    <t>Aparat foto</t>
  </si>
  <si>
    <t>38651000-3</t>
  </si>
  <si>
    <t>32333200-8</t>
  </si>
  <si>
    <t>Camera de actiune - urmarire</t>
  </si>
  <si>
    <t xml:space="preserve">Costume - Imbracaminte speciala si accesorii </t>
  </si>
  <si>
    <t>34431000-7 </t>
  </si>
  <si>
    <t>Biciclete cargo</t>
  </si>
  <si>
    <t>Servicii de spalatorie si de curatatorie</t>
  </si>
  <si>
    <t>Office 365 prelungire licente 4 buc</t>
  </si>
  <si>
    <t>Lucrari de reparatii generale si de renovare</t>
  </si>
  <si>
    <t>Toaletare arbori</t>
  </si>
  <si>
    <t>77211400-6</t>
  </si>
  <si>
    <t>44423000-1</t>
  </si>
  <si>
    <t>Materiale reparatii decoruri</t>
  </si>
  <si>
    <t>90900000-6</t>
  </si>
  <si>
    <t>Servicii de curatenie generala</t>
  </si>
  <si>
    <t>38650000-6</t>
  </si>
  <si>
    <t>Kit trepied aparat foto</t>
  </si>
  <si>
    <t>18100000-0 </t>
  </si>
  <si>
    <t>Articol bugetar 20.11 - Carti ,publicatii si materiale documentare</t>
  </si>
  <si>
    <t>22110000-4</t>
  </si>
  <si>
    <t>Carti tiparite</t>
  </si>
  <si>
    <t>Echipament repetitii</t>
  </si>
  <si>
    <t>98310000-9</t>
  </si>
  <si>
    <t>18300000-2 18331000-8 18800000-7</t>
  </si>
  <si>
    <t>Masina baloane</t>
  </si>
  <si>
    <t>Boxa portabila</t>
  </si>
  <si>
    <t>32342412-3</t>
  </si>
  <si>
    <t>Cleste multifunctional</t>
  </si>
  <si>
    <t>44511000-5</t>
  </si>
  <si>
    <t>32322000-6</t>
  </si>
  <si>
    <t xml:space="preserve">Echipamente multimedia </t>
  </si>
  <si>
    <t>tablete + drona</t>
  </si>
  <si>
    <t xml:space="preserve">Laptop </t>
  </si>
  <si>
    <t>Chematoare - claxoane pentru biciclete</t>
  </si>
  <si>
    <t>34432000-4</t>
  </si>
  <si>
    <t>Servicii gazduire pagina web</t>
  </si>
  <si>
    <t>72415000-2</t>
  </si>
  <si>
    <t xml:space="preserve">Decor si recuzita - Materiale textile si articole conexe </t>
  </si>
  <si>
    <t>Afise,pliante,brosuri,anuare</t>
  </si>
  <si>
    <t xml:space="preserve">Servicii de relocare depozit  </t>
  </si>
  <si>
    <t>63110000-3 </t>
  </si>
  <si>
    <t>Recuzita consumabila - Diverse produse alimentare</t>
  </si>
  <si>
    <t>Costume - Accesorii vestimentare</t>
  </si>
  <si>
    <t>Costume - Articole textile  confectionate</t>
  </si>
  <si>
    <t>Decor si reuzita - articole decorative</t>
  </si>
  <si>
    <t>Echipament cu franghii</t>
  </si>
  <si>
    <t>37535292-0</t>
  </si>
  <si>
    <t>Accesorii pentru instrumente muzicale</t>
  </si>
  <si>
    <t>37321000-4</t>
  </si>
  <si>
    <t>Fisete metalice</t>
  </si>
  <si>
    <t>39132100-7</t>
  </si>
  <si>
    <t>Material antiderapant</t>
  </si>
  <si>
    <t>34927100-2</t>
  </si>
  <si>
    <t>45453000-7 </t>
  </si>
  <si>
    <t>Casti</t>
  </si>
  <si>
    <t>32342100-3</t>
  </si>
  <si>
    <t>Stativi lumini</t>
  </si>
  <si>
    <t>37321700-1</t>
  </si>
  <si>
    <t>32351000-8</t>
  </si>
  <si>
    <t>Mobilier</t>
  </si>
  <si>
    <t>39000000-2 39121200-8 39130000-2</t>
  </si>
  <si>
    <t>Corturi</t>
  </si>
  <si>
    <t>39522530-1</t>
  </si>
  <si>
    <t>Scara</t>
  </si>
  <si>
    <t>44423200-3</t>
  </si>
  <si>
    <t>Autoturism M1 8+1 locuri</t>
  </si>
  <si>
    <t>Schela</t>
  </si>
  <si>
    <t>44212310-5</t>
  </si>
  <si>
    <t>Computere portabile - LAPTOP</t>
  </si>
  <si>
    <t>39831240-0 33761000-2</t>
  </si>
  <si>
    <t>Piese de schimb pentru sistem de incalzire si sistem de racire ; Diverse piese de schimb</t>
  </si>
  <si>
    <t xml:space="preserve">Servicii PSI Servant pompier </t>
  </si>
  <si>
    <t>OK ok</t>
  </si>
  <si>
    <t>Videoproiector</t>
  </si>
  <si>
    <t>38652120-7</t>
  </si>
  <si>
    <t>39152000-2 44212380-6</t>
  </si>
  <si>
    <t>Servicii de verificare a instalatiei electrice - PRAM</t>
  </si>
  <si>
    <t>66516100-1 66519300-4</t>
  </si>
  <si>
    <t>LPV</t>
  </si>
  <si>
    <t>71317000-3</t>
  </si>
  <si>
    <t>Servicii consultanta SSM/SU si instruire personal</t>
  </si>
  <si>
    <t>72253000-3 72267000-4</t>
  </si>
  <si>
    <t>50720000-8</t>
  </si>
  <si>
    <t>60170000-0</t>
  </si>
  <si>
    <t>Servicii  inchiriere autocar/microbuz cu sofer</t>
  </si>
  <si>
    <t xml:space="preserve">22400000-4 22150000-6 22841000-7  79823000-9 22000000-0 </t>
  </si>
  <si>
    <t>30192170-3 30195600-8</t>
  </si>
  <si>
    <t>People Stopper si accsorii</t>
  </si>
  <si>
    <t>Accesorii informatice - tastaturi ; mouse</t>
  </si>
  <si>
    <t>30237460-1 30237410-6</t>
  </si>
  <si>
    <t>UPS sursa de alimentare</t>
  </si>
  <si>
    <t>31682530-4</t>
  </si>
  <si>
    <t>Masina de fum ;lichid de fum</t>
  </si>
  <si>
    <t>Cabluri,conectori,banda led,accesorii si materiale audiovizuale  si electronice</t>
  </si>
  <si>
    <t>32321200-1 32321300-2 31711000-3 32351300-1 32420000-3</t>
  </si>
  <si>
    <t>Servicii de consultanta pentru implementare R.E. 679/2016 privind protectia datelor cu caracter pers</t>
  </si>
  <si>
    <t>79410000-1</t>
  </si>
  <si>
    <t>Articol bugetar 20.12 - Consultanta si expertiza</t>
  </si>
  <si>
    <t>Elaborare documentatie tehnica ET + DATC</t>
  </si>
  <si>
    <t>79415200-8</t>
  </si>
  <si>
    <t>Intocmire documentatie tehnico-economica PUD</t>
  </si>
  <si>
    <t>71321000-4</t>
  </si>
  <si>
    <t>ian</t>
  </si>
  <si>
    <t>15</t>
  </si>
  <si>
    <t>Mihaela Spataru</t>
  </si>
  <si>
    <t>ANEXA PRIVIND ACHIZITIILE DIRECTE NOIEMBRIE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</si>
</sst>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444444"/>
      <name val="Segoe UI"/>
      <family val="2"/>
    </font>
    <font>
      <sz val="14"/>
      <color rgb="FF444444"/>
      <name val="Times New Roman"/>
      <family val="1"/>
    </font>
    <font>
      <b/>
      <sz val="14"/>
      <color rgb="FF000000"/>
      <name val="Times New Roman"/>
      <family val="1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0" fillId="0" borderId="0" xfId="0" applyNumberFormat="1"/>
    <xf numFmtId="4" fontId="0" fillId="0" borderId="0" xfId="0" applyNumberFormat="1"/>
    <xf numFmtId="0" fontId="9" fillId="0" borderId="0" xfId="0" applyFont="1"/>
    <xf numFmtId="0" fontId="3" fillId="0" borderId="0" xfId="0" applyFont="1"/>
    <xf numFmtId="0" fontId="9" fillId="0" borderId="0" xfId="0" applyFont="1" applyBorder="1"/>
    <xf numFmtId="0" fontId="3" fillId="0" borderId="0" xfId="0" applyFont="1" applyBorder="1"/>
    <xf numFmtId="0" fontId="8" fillId="0" borderId="0" xfId="0" applyFont="1"/>
    <xf numFmtId="0" fontId="7" fillId="0" borderId="0" xfId="0" applyFont="1"/>
    <xf numFmtId="0" fontId="12" fillId="0" borderId="0" xfId="0" applyFont="1"/>
    <xf numFmtId="4" fontId="11" fillId="0" borderId="0" xfId="0" applyNumberFormat="1" applyFont="1" applyAlignment="1">
      <alignment wrapText="1"/>
    </xf>
    <xf numFmtId="0" fontId="11" fillId="0" borderId="1" xfId="0" applyFont="1" applyBorder="1" applyAlignment="1">
      <alignment horizontal="left"/>
    </xf>
    <xf numFmtId="0" fontId="14" fillId="0" borderId="1" xfId="0" applyFont="1" applyBorder="1"/>
    <xf numFmtId="3" fontId="11" fillId="0" borderId="1" xfId="0" applyNumberFormat="1" applyFont="1" applyBorder="1" applyAlignment="1">
      <alignment horizontal="right"/>
    </xf>
    <xf numFmtId="3" fontId="10" fillId="0" borderId="0" xfId="0" applyNumberFormat="1" applyFont="1"/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/>
    <xf numFmtId="3" fontId="14" fillId="0" borderId="1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/>
    <xf numFmtId="4" fontId="12" fillId="0" borderId="0" xfId="0" applyNumberFormat="1" applyFont="1"/>
    <xf numFmtId="0" fontId="20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1" fillId="0" borderId="1" xfId="0" applyFont="1" applyBorder="1"/>
    <xf numFmtId="0" fontId="27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4" fontId="13" fillId="0" borderId="0" xfId="0" applyNumberFormat="1" applyFont="1"/>
    <xf numFmtId="4" fontId="12" fillId="0" borderId="0" xfId="0" applyNumberFormat="1" applyFont="1" applyBorder="1"/>
    <xf numFmtId="4" fontId="13" fillId="0" borderId="0" xfId="0" applyNumberFormat="1" applyFont="1" applyBorder="1"/>
    <xf numFmtId="4" fontId="18" fillId="0" borderId="0" xfId="0" applyNumberFormat="1" applyFont="1"/>
    <xf numFmtId="4" fontId="19" fillId="0" borderId="0" xfId="0" applyNumberFormat="1" applyFont="1"/>
    <xf numFmtId="0" fontId="27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4" fontId="12" fillId="2" borderId="0" xfId="0" applyNumberFormat="1" applyFont="1" applyFill="1" applyBorder="1"/>
    <xf numFmtId="0" fontId="3" fillId="2" borderId="0" xfId="0" applyFont="1" applyFill="1"/>
    <xf numFmtId="0" fontId="2" fillId="2" borderId="0" xfId="0" applyFont="1" applyFill="1"/>
    <xf numFmtId="0" fontId="30" fillId="2" borderId="0" xfId="0" applyFont="1" applyFill="1"/>
    <xf numFmtId="0" fontId="30" fillId="0" borderId="0" xfId="0" applyFont="1" applyBorder="1"/>
    <xf numFmtId="0" fontId="21" fillId="0" borderId="1" xfId="0" applyFont="1" applyBorder="1" applyAlignment="1">
      <alignment wrapText="1"/>
    </xf>
    <xf numFmtId="0" fontId="27" fillId="0" borderId="1" xfId="0" applyFont="1" applyBorder="1" applyAlignment="1">
      <alignment horizontal="center"/>
    </xf>
    <xf numFmtId="49" fontId="27" fillId="0" borderId="1" xfId="0" applyNumberFormat="1" applyFont="1" applyBorder="1" applyAlignment="1">
      <alignment horizontal="left"/>
    </xf>
    <xf numFmtId="1" fontId="27" fillId="0" borderId="1" xfId="0" applyNumberFormat="1" applyFont="1" applyBorder="1" applyAlignment="1">
      <alignment horizontal="left"/>
    </xf>
    <xf numFmtId="0" fontId="2" fillId="0" borderId="1" xfId="0" applyFont="1" applyBorder="1"/>
    <xf numFmtId="4" fontId="29" fillId="0" borderId="0" xfId="0" applyNumberFormat="1" applyFont="1"/>
    <xf numFmtId="0" fontId="30" fillId="0" borderId="0" xfId="0" applyFont="1"/>
    <xf numFmtId="4" fontId="29" fillId="0" borderId="0" xfId="0" applyNumberFormat="1" applyFont="1" applyBorder="1"/>
    <xf numFmtId="0" fontId="2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27" fillId="0" borderId="0" xfId="0" applyFont="1" applyBorder="1"/>
    <xf numFmtId="0" fontId="13" fillId="0" borderId="0" xfId="0" applyFont="1" applyBorder="1"/>
    <xf numFmtId="0" fontId="9" fillId="2" borderId="0" xfId="0" applyFont="1" applyFill="1"/>
    <xf numFmtId="0" fontId="0" fillId="2" borderId="0" xfId="0" applyFill="1"/>
    <xf numFmtId="0" fontId="14" fillId="2" borderId="1" xfId="0" applyFont="1" applyFill="1" applyBorder="1" applyAlignment="1">
      <alignment wrapText="1"/>
    </xf>
    <xf numFmtId="0" fontId="31" fillId="2" borderId="0" xfId="0" applyFont="1" applyFill="1"/>
    <xf numFmtId="4" fontId="12" fillId="0" borderId="0" xfId="0" applyNumberFormat="1" applyFont="1" applyFill="1" applyBorder="1"/>
    <xf numFmtId="0" fontId="23" fillId="0" borderId="0" xfId="0" applyFont="1" applyFill="1"/>
    <xf numFmtId="0" fontId="24" fillId="0" borderId="0" xfId="0" applyFont="1" applyFill="1"/>
    <xf numFmtId="0" fontId="27" fillId="0" borderId="1" xfId="0" applyFont="1" applyFill="1" applyBorder="1" applyAlignment="1">
      <alignment horizontal="left"/>
    </xf>
    <xf numFmtId="0" fontId="9" fillId="0" borderId="0" xfId="0" applyFont="1" applyFill="1"/>
    <xf numFmtId="0" fontId="0" fillId="0" borderId="0" xfId="0" applyFill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4" fontId="0" fillId="0" borderId="0" xfId="0" applyNumberFormat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1" fillId="0" borderId="1" xfId="0" applyFont="1" applyBorder="1"/>
    <xf numFmtId="4" fontId="14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30" fillId="0" borderId="0" xfId="0" applyFont="1" applyFill="1"/>
    <xf numFmtId="0" fontId="33" fillId="0" borderId="1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1" fontId="9" fillId="0" borderId="0" xfId="0" applyNumberFormat="1" applyFont="1" applyBorder="1" applyAlignment="1">
      <alignment wrapText="1"/>
    </xf>
    <xf numFmtId="1" fontId="3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2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8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25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4" fillId="0" borderId="1" xfId="0" applyFont="1" applyFill="1" applyBorder="1" applyAlignment="1">
      <alignment wrapText="1"/>
    </xf>
    <xf numFmtId="1" fontId="28" fillId="0" borderId="1" xfId="0" applyNumberFormat="1" applyFont="1" applyBorder="1" applyAlignment="1">
      <alignment horizontal="left"/>
    </xf>
    <xf numFmtId="4" fontId="35" fillId="0" borderId="0" xfId="0" applyNumberFormat="1" applyFont="1" applyBorder="1"/>
    <xf numFmtId="0" fontId="10" fillId="0" borderId="3" xfId="0" applyFont="1" applyBorder="1" applyAlignment="1">
      <alignment horizontal="left"/>
    </xf>
    <xf numFmtId="0" fontId="11" fillId="0" borderId="0" xfId="0" applyFont="1" applyAlignment="1">
      <alignment vertical="top"/>
    </xf>
    <xf numFmtId="0" fontId="27" fillId="0" borderId="4" xfId="0" applyFont="1" applyBorder="1" applyAlignment="1">
      <alignment horizontal="left"/>
    </xf>
    <xf numFmtId="0" fontId="14" fillId="0" borderId="3" xfId="0" applyFont="1" applyFill="1" applyBorder="1" applyAlignment="1"/>
    <xf numFmtId="3" fontId="10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0" fontId="15" fillId="0" borderId="1" xfId="0" applyFont="1" applyBorder="1" applyAlignment="1"/>
    <xf numFmtId="0" fontId="14" fillId="0" borderId="1" xfId="1" applyFont="1" applyFill="1" applyBorder="1" applyAlignment="1">
      <alignment horizontal="left"/>
    </xf>
    <xf numFmtId="4" fontId="15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vertical="center" wrapText="1"/>
    </xf>
    <xf numFmtId="0" fontId="34" fillId="0" borderId="1" xfId="0" applyFont="1" applyBorder="1"/>
    <xf numFmtId="0" fontId="33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left"/>
    </xf>
    <xf numFmtId="4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/>
    <xf numFmtId="0" fontId="14" fillId="0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right"/>
    </xf>
    <xf numFmtId="0" fontId="27" fillId="0" borderId="1" xfId="0" applyFont="1" applyBorder="1"/>
    <xf numFmtId="4" fontId="11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27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52"/>
  <sheetViews>
    <sheetView tabSelected="1" topLeftCell="A169" zoomScale="73" zoomScaleNormal="73" workbookViewId="0">
      <selection activeCell="E206" sqref="E206"/>
    </sheetView>
  </sheetViews>
  <sheetFormatPr defaultRowHeight="14.4" x14ac:dyDescent="0.3"/>
  <cols>
    <col min="1" max="1" width="5.33203125" style="52" customWidth="1"/>
    <col min="2" max="2" width="72.5546875" customWidth="1"/>
    <col min="3" max="3" width="25.21875" customWidth="1"/>
    <col min="4" max="4" width="27.44140625" style="72" customWidth="1"/>
    <col min="5" max="5" width="26.5546875" customWidth="1"/>
    <col min="6" max="6" width="20.21875" customWidth="1"/>
    <col min="7" max="7" width="16.88671875" bestFit="1" customWidth="1"/>
    <col min="8" max="8" width="17.6640625" style="7" hidden="1" customWidth="1"/>
    <col min="9" max="9" width="15" hidden="1" customWidth="1"/>
    <col min="10" max="10" width="10" style="88" hidden="1" customWidth="1"/>
  </cols>
  <sheetData>
    <row r="1" spans="1:11" x14ac:dyDescent="0.3">
      <c r="A1" s="148" t="s">
        <v>72</v>
      </c>
      <c r="B1" s="148"/>
      <c r="G1" s="147" t="s">
        <v>155</v>
      </c>
    </row>
    <row r="2" spans="1:11" ht="39" customHeight="1" x14ac:dyDescent="0.3">
      <c r="A2" s="148"/>
      <c r="B2" s="148"/>
      <c r="G2" s="147"/>
    </row>
    <row r="3" spans="1:11" x14ac:dyDescent="0.3">
      <c r="A3" s="148"/>
      <c r="B3" s="148"/>
      <c r="C3" s="6"/>
      <c r="G3" s="147"/>
    </row>
    <row r="4" spans="1:11" ht="18" x14ac:dyDescent="0.35">
      <c r="A4" s="149" t="s">
        <v>341</v>
      </c>
      <c r="B4" s="149"/>
      <c r="C4" s="149"/>
      <c r="D4" s="149"/>
      <c r="E4" s="149"/>
      <c r="F4" s="149"/>
      <c r="G4" s="149"/>
      <c r="H4" s="26"/>
    </row>
    <row r="5" spans="1:11" ht="18" x14ac:dyDescent="0.35">
      <c r="A5" s="149"/>
      <c r="B5" s="149"/>
      <c r="C5" s="149"/>
      <c r="D5" s="149"/>
      <c r="E5" s="149"/>
      <c r="F5" s="149"/>
      <c r="G5" s="149"/>
      <c r="H5" s="26"/>
    </row>
    <row r="6" spans="1:11" ht="18" x14ac:dyDescent="0.35">
      <c r="A6" s="149"/>
      <c r="B6" s="149"/>
      <c r="C6" s="149"/>
      <c r="D6" s="149"/>
      <c r="E6" s="149"/>
      <c r="F6" s="149"/>
      <c r="G6" s="149"/>
      <c r="H6" s="26"/>
    </row>
    <row r="7" spans="1:11" ht="18" x14ac:dyDescent="0.35">
      <c r="A7" s="149"/>
      <c r="B7" s="149"/>
      <c r="C7" s="149"/>
      <c r="D7" s="149"/>
      <c r="E7" s="149"/>
      <c r="F7" s="149"/>
      <c r="G7" s="149"/>
      <c r="H7" s="26"/>
    </row>
    <row r="8" spans="1:11" ht="18.600000000000001" thickBot="1" x14ac:dyDescent="0.4">
      <c r="A8" s="150"/>
      <c r="B8" s="150"/>
      <c r="C8" s="150"/>
      <c r="D8" s="150"/>
      <c r="E8" s="150"/>
      <c r="F8" s="150"/>
      <c r="G8" s="150"/>
      <c r="H8" s="26"/>
    </row>
    <row r="9" spans="1:11" ht="48" customHeight="1" thickBot="1" x14ac:dyDescent="0.4">
      <c r="A9" s="159" t="s">
        <v>0</v>
      </c>
      <c r="B9" s="157" t="s">
        <v>93</v>
      </c>
      <c r="C9" s="157" t="s">
        <v>1</v>
      </c>
      <c r="D9" s="132" t="s">
        <v>95</v>
      </c>
      <c r="E9" s="157" t="s">
        <v>96</v>
      </c>
      <c r="F9" s="157" t="s">
        <v>97</v>
      </c>
      <c r="G9" s="157" t="s">
        <v>98</v>
      </c>
      <c r="H9" s="15" t="s">
        <v>99</v>
      </c>
      <c r="I9" s="8"/>
      <c r="J9" s="89"/>
      <c r="K9" s="8"/>
    </row>
    <row r="10" spans="1:11" ht="18.600000000000001" thickBot="1" x14ac:dyDescent="0.4">
      <c r="A10" s="159"/>
      <c r="B10" s="157"/>
      <c r="C10" s="157"/>
      <c r="D10" s="133" t="s">
        <v>94</v>
      </c>
      <c r="E10" s="157"/>
      <c r="F10" s="157"/>
      <c r="G10" s="157"/>
      <c r="H10" s="26"/>
      <c r="I10" s="8"/>
      <c r="J10" s="89"/>
      <c r="K10" s="8"/>
    </row>
    <row r="11" spans="1:11" s="1" customFormat="1" ht="30" hidden="1" customHeight="1" thickBot="1" x14ac:dyDescent="0.4">
      <c r="A11" s="158" t="s">
        <v>223</v>
      </c>
      <c r="B11" s="158"/>
      <c r="C11" s="158"/>
      <c r="D11" s="158"/>
      <c r="E11" s="158"/>
      <c r="F11" s="158"/>
      <c r="G11" s="158"/>
      <c r="H11" s="36"/>
      <c r="I11" s="9"/>
      <c r="J11" s="90"/>
      <c r="K11" s="9"/>
    </row>
    <row r="12" spans="1:11" ht="18" x14ac:dyDescent="0.35">
      <c r="A12" s="33">
        <v>1</v>
      </c>
      <c r="B12" s="16" t="s">
        <v>15</v>
      </c>
      <c r="C12" s="104" t="s">
        <v>14</v>
      </c>
      <c r="D12" s="73">
        <v>16806.7</v>
      </c>
      <c r="E12" s="16" t="s">
        <v>109</v>
      </c>
      <c r="F12" s="16" t="s">
        <v>66</v>
      </c>
      <c r="G12" s="16" t="s">
        <v>63</v>
      </c>
      <c r="H12" s="37">
        <f>D12*1.19</f>
        <v>19999.973000000002</v>
      </c>
      <c r="I12" s="47" t="s">
        <v>104</v>
      </c>
      <c r="J12" s="91"/>
      <c r="K12" s="8"/>
    </row>
    <row r="13" spans="1:11" s="1" customFormat="1" ht="18" hidden="1" x14ac:dyDescent="0.35">
      <c r="A13" s="154" t="s">
        <v>76</v>
      </c>
      <c r="B13" s="154"/>
      <c r="C13" s="154"/>
      <c r="D13" s="115">
        <f>SUM(D12:D12)</f>
        <v>16806.7</v>
      </c>
      <c r="E13" s="154"/>
      <c r="F13" s="154"/>
      <c r="G13" s="154"/>
      <c r="H13" s="38">
        <f>SUM(H12:H12)</f>
        <v>19999.973000000002</v>
      </c>
      <c r="I13" s="47" t="s">
        <v>104</v>
      </c>
      <c r="J13" s="92"/>
      <c r="K13" s="9"/>
    </row>
    <row r="14" spans="1:11" s="1" customFormat="1" ht="18" hidden="1" x14ac:dyDescent="0.35">
      <c r="A14" s="49"/>
      <c r="B14" s="134"/>
      <c r="C14" s="134"/>
      <c r="D14" s="115"/>
      <c r="E14" s="134"/>
      <c r="F14" s="134"/>
      <c r="G14" s="134"/>
      <c r="H14" s="38"/>
      <c r="I14" s="11"/>
      <c r="J14" s="92"/>
      <c r="K14" s="9"/>
    </row>
    <row r="15" spans="1:11" s="1" customFormat="1" ht="30" hidden="1" customHeight="1" thickBot="1" x14ac:dyDescent="0.4">
      <c r="A15" s="144" t="s">
        <v>2</v>
      </c>
      <c r="B15" s="144"/>
      <c r="C15" s="144"/>
      <c r="D15" s="144"/>
      <c r="E15" s="144"/>
      <c r="F15" s="144"/>
      <c r="G15" s="144"/>
      <c r="H15" s="38"/>
      <c r="I15" s="10"/>
      <c r="J15" s="93"/>
      <c r="K15" s="9"/>
    </row>
    <row r="16" spans="1:11" ht="36" x14ac:dyDescent="0.35">
      <c r="A16" s="33">
        <v>2</v>
      </c>
      <c r="B16" s="16" t="s">
        <v>126</v>
      </c>
      <c r="C16" s="105" t="s">
        <v>305</v>
      </c>
      <c r="D16" s="73">
        <v>11764.71</v>
      </c>
      <c r="E16" s="16" t="s">
        <v>109</v>
      </c>
      <c r="F16" s="16" t="s">
        <v>66</v>
      </c>
      <c r="G16" s="16" t="s">
        <v>65</v>
      </c>
      <c r="H16" s="37">
        <f t="shared" ref="H16" si="0">D16*1.19</f>
        <v>14000.004899999998</v>
      </c>
      <c r="I16" s="47"/>
      <c r="J16" s="91"/>
      <c r="K16" s="8"/>
    </row>
    <row r="17" spans="1:11" ht="18" hidden="1" x14ac:dyDescent="0.35">
      <c r="A17" s="154" t="s">
        <v>76</v>
      </c>
      <c r="B17" s="154"/>
      <c r="C17" s="154"/>
      <c r="D17" s="115">
        <f>SUM(D16:D16)</f>
        <v>11764.71</v>
      </c>
      <c r="E17" s="156"/>
      <c r="F17" s="156"/>
      <c r="G17" s="156"/>
      <c r="H17" s="55">
        <f>SUM(H16:H16)</f>
        <v>14000.004899999998</v>
      </c>
      <c r="I17" s="47" t="s">
        <v>104</v>
      </c>
      <c r="J17" s="91"/>
      <c r="K17" s="8"/>
    </row>
    <row r="18" spans="1:11" s="1" customFormat="1" ht="30" hidden="1" customHeight="1" thickBot="1" x14ac:dyDescent="0.4">
      <c r="A18" s="144" t="s">
        <v>3</v>
      </c>
      <c r="B18" s="144"/>
      <c r="C18" s="144"/>
      <c r="D18" s="144"/>
      <c r="E18" s="144"/>
      <c r="F18" s="144"/>
      <c r="G18" s="144"/>
      <c r="H18" s="36"/>
      <c r="I18" s="9"/>
      <c r="J18" s="90"/>
      <c r="K18" s="9"/>
    </row>
    <row r="19" spans="1:11" ht="18" x14ac:dyDescent="0.35">
      <c r="A19" s="33">
        <v>3</v>
      </c>
      <c r="B19" s="16" t="s">
        <v>16</v>
      </c>
      <c r="C19" s="20" t="s">
        <v>89</v>
      </c>
      <c r="D19" s="73">
        <v>50000</v>
      </c>
      <c r="E19" s="16" t="s">
        <v>109</v>
      </c>
      <c r="F19" s="16" t="s">
        <v>58</v>
      </c>
      <c r="G19" s="16" t="s">
        <v>63</v>
      </c>
      <c r="H19" s="37">
        <f t="shared" ref="H19:H20" si="1">D19*1.19</f>
        <v>59500</v>
      </c>
      <c r="I19" s="47"/>
      <c r="J19" s="89"/>
      <c r="K19" s="8"/>
    </row>
    <row r="20" spans="1:11" ht="18" x14ac:dyDescent="0.35">
      <c r="A20" s="33">
        <v>4</v>
      </c>
      <c r="B20" s="16" t="s">
        <v>18</v>
      </c>
      <c r="C20" s="16" t="s">
        <v>17</v>
      </c>
      <c r="D20" s="73">
        <v>54200</v>
      </c>
      <c r="E20" s="16" t="s">
        <v>109</v>
      </c>
      <c r="F20" s="16" t="s">
        <v>58</v>
      </c>
      <c r="G20" s="16" t="s">
        <v>63</v>
      </c>
      <c r="H20" s="37">
        <f t="shared" si="1"/>
        <v>64498</v>
      </c>
      <c r="I20" s="47"/>
      <c r="J20" s="89"/>
      <c r="K20" s="8"/>
    </row>
    <row r="21" spans="1:11" ht="18" hidden="1" x14ac:dyDescent="0.35">
      <c r="A21" s="154" t="s">
        <v>76</v>
      </c>
      <c r="B21" s="154"/>
      <c r="C21" s="154"/>
      <c r="D21" s="115">
        <f>SUM(D19:D20)</f>
        <v>104200</v>
      </c>
      <c r="E21" s="16"/>
      <c r="F21" s="16"/>
      <c r="G21" s="16"/>
      <c r="H21" s="53">
        <f>SUM(H19:H20)</f>
        <v>123998</v>
      </c>
      <c r="I21" s="47" t="s">
        <v>104</v>
      </c>
      <c r="J21" s="89"/>
      <c r="K21" s="8"/>
    </row>
    <row r="22" spans="1:11" s="1" customFormat="1" ht="30" hidden="1" customHeight="1" thickBot="1" x14ac:dyDescent="0.4">
      <c r="A22" s="144" t="s">
        <v>90</v>
      </c>
      <c r="B22" s="144"/>
      <c r="C22" s="144"/>
      <c r="D22" s="144"/>
      <c r="E22" s="144"/>
      <c r="F22" s="144"/>
      <c r="G22" s="144"/>
      <c r="H22" s="36"/>
      <c r="I22" s="9"/>
      <c r="J22" s="90"/>
      <c r="K22" s="9"/>
    </row>
    <row r="23" spans="1:11" ht="18" x14ac:dyDescent="0.35">
      <c r="A23" s="33">
        <v>5</v>
      </c>
      <c r="B23" s="16" t="s">
        <v>20</v>
      </c>
      <c r="C23" s="17" t="s">
        <v>19</v>
      </c>
      <c r="D23" s="73">
        <v>7100</v>
      </c>
      <c r="E23" s="16" t="s">
        <v>109</v>
      </c>
      <c r="F23" s="16" t="s">
        <v>58</v>
      </c>
      <c r="G23" s="16" t="s">
        <v>63</v>
      </c>
      <c r="H23" s="37">
        <f t="shared" ref="H23:H24" si="2">D23*1.19</f>
        <v>8449</v>
      </c>
      <c r="I23" s="47"/>
      <c r="J23" s="89"/>
      <c r="K23" s="8"/>
    </row>
    <row r="24" spans="1:11" ht="18" x14ac:dyDescent="0.35">
      <c r="A24" s="33">
        <v>6</v>
      </c>
      <c r="B24" s="16" t="s">
        <v>21</v>
      </c>
      <c r="C24" s="17" t="s">
        <v>22</v>
      </c>
      <c r="D24" s="73">
        <v>5500</v>
      </c>
      <c r="E24" s="16" t="s">
        <v>109</v>
      </c>
      <c r="F24" s="16" t="s">
        <v>58</v>
      </c>
      <c r="G24" s="16" t="s">
        <v>63</v>
      </c>
      <c r="H24" s="37">
        <f t="shared" si="2"/>
        <v>6545</v>
      </c>
      <c r="I24" s="47"/>
      <c r="J24" s="89"/>
      <c r="K24" s="8"/>
    </row>
    <row r="25" spans="1:11" ht="18" hidden="1" x14ac:dyDescent="0.35">
      <c r="A25" s="49" t="s">
        <v>87</v>
      </c>
      <c r="B25" s="136" t="s">
        <v>88</v>
      </c>
      <c r="C25" s="134"/>
      <c r="D25" s="115">
        <f>D24</f>
        <v>5500</v>
      </c>
      <c r="E25" s="16"/>
      <c r="F25" s="16"/>
      <c r="G25" s="16"/>
      <c r="H25" s="53">
        <f>SUM(H23:H24)</f>
        <v>14994</v>
      </c>
      <c r="I25" s="47" t="s">
        <v>104</v>
      </c>
      <c r="J25" s="89"/>
      <c r="K25" s="8"/>
    </row>
    <row r="26" spans="1:11" s="1" customFormat="1" ht="30" hidden="1" customHeight="1" thickBot="1" x14ac:dyDescent="0.4">
      <c r="A26" s="144" t="s">
        <v>4</v>
      </c>
      <c r="B26" s="144"/>
      <c r="C26" s="144"/>
      <c r="D26" s="144"/>
      <c r="E26" s="144"/>
      <c r="F26" s="144"/>
      <c r="G26" s="144"/>
      <c r="H26" s="26"/>
      <c r="I26" s="9"/>
      <c r="J26" s="90"/>
      <c r="K26" s="9"/>
    </row>
    <row r="27" spans="1:11" ht="36" x14ac:dyDescent="0.35">
      <c r="A27" s="33">
        <v>7</v>
      </c>
      <c r="B27" s="57" t="s">
        <v>130</v>
      </c>
      <c r="C27" s="104" t="s">
        <v>129</v>
      </c>
      <c r="D27" s="73">
        <v>50420</v>
      </c>
      <c r="E27" s="16" t="s">
        <v>109</v>
      </c>
      <c r="F27" s="16" t="s">
        <v>66</v>
      </c>
      <c r="G27" s="16" t="s">
        <v>59</v>
      </c>
      <c r="H27" s="37">
        <f t="shared" ref="H27" si="3">D27*1.19</f>
        <v>59999.799999999996</v>
      </c>
      <c r="I27" s="47"/>
      <c r="J27" s="89"/>
      <c r="K27" s="8"/>
    </row>
    <row r="28" spans="1:11" ht="18" hidden="1" x14ac:dyDescent="0.35">
      <c r="A28" s="154" t="s">
        <v>76</v>
      </c>
      <c r="B28" s="154"/>
      <c r="C28" s="154"/>
      <c r="D28" s="115">
        <f>SUM(D27:D27)</f>
        <v>50420</v>
      </c>
      <c r="E28" s="16"/>
      <c r="F28" s="16"/>
      <c r="G28" s="16"/>
      <c r="H28" s="53">
        <f>SUM(H27:H27)</f>
        <v>59999.799999999996</v>
      </c>
      <c r="I28" s="47" t="s">
        <v>104</v>
      </c>
      <c r="J28" s="89"/>
      <c r="K28" s="8"/>
    </row>
    <row r="29" spans="1:11" s="1" customFormat="1" ht="30" hidden="1" customHeight="1" thickBot="1" x14ac:dyDescent="0.4">
      <c r="A29" s="144" t="s">
        <v>5</v>
      </c>
      <c r="B29" s="144"/>
      <c r="C29" s="144"/>
      <c r="D29" s="144"/>
      <c r="E29" s="144"/>
      <c r="F29" s="144"/>
      <c r="G29" s="144"/>
      <c r="H29" s="36"/>
      <c r="I29" s="9"/>
      <c r="J29" s="90"/>
      <c r="K29" s="9"/>
    </row>
    <row r="30" spans="1:11" ht="36" x14ac:dyDescent="0.35">
      <c r="A30" s="33">
        <v>8</v>
      </c>
      <c r="B30" s="104" t="s">
        <v>306</v>
      </c>
      <c r="C30" s="17" t="s">
        <v>188</v>
      </c>
      <c r="D30" s="73">
        <v>37815.129999999997</v>
      </c>
      <c r="E30" s="16" t="s">
        <v>109</v>
      </c>
      <c r="F30" s="16" t="s">
        <v>66</v>
      </c>
      <c r="G30" s="16" t="s">
        <v>64</v>
      </c>
      <c r="H30" s="37">
        <f t="shared" ref="H30" si="4">D30*1.19</f>
        <v>45000.004699999998</v>
      </c>
      <c r="I30" s="47"/>
      <c r="J30" s="89"/>
      <c r="K30" s="8"/>
    </row>
    <row r="31" spans="1:11" ht="18" hidden="1" x14ac:dyDescent="0.35">
      <c r="A31" s="33"/>
      <c r="B31" s="116" t="s">
        <v>101</v>
      </c>
      <c r="C31" s="17"/>
      <c r="D31" s="115">
        <f>SUM(D30:D30)</f>
        <v>37815.129999999997</v>
      </c>
      <c r="E31" s="16"/>
      <c r="F31" s="16"/>
      <c r="G31" s="16"/>
      <c r="H31" s="26">
        <f>SUM(H30:H30)</f>
        <v>45000.004699999998</v>
      </c>
      <c r="I31" s="47" t="s">
        <v>104</v>
      </c>
      <c r="J31" s="89"/>
      <c r="K31" s="8"/>
    </row>
    <row r="32" spans="1:11" s="1" customFormat="1" ht="30" hidden="1" customHeight="1" thickBot="1" x14ac:dyDescent="0.4">
      <c r="A32" s="144" t="s">
        <v>6</v>
      </c>
      <c r="B32" s="144"/>
      <c r="C32" s="144"/>
      <c r="D32" s="144"/>
      <c r="E32" s="144"/>
      <c r="F32" s="144"/>
      <c r="G32" s="144"/>
      <c r="H32" s="36"/>
      <c r="I32" s="9"/>
      <c r="J32" s="90"/>
      <c r="K32" s="9"/>
    </row>
    <row r="33" spans="1:11" s="61" customFormat="1" ht="18" x14ac:dyDescent="0.35">
      <c r="A33" s="41">
        <v>9</v>
      </c>
      <c r="B33" s="42" t="s">
        <v>128</v>
      </c>
      <c r="C33" s="42" t="s">
        <v>127</v>
      </c>
      <c r="D33" s="75">
        <v>1680</v>
      </c>
      <c r="E33" s="42" t="s">
        <v>109</v>
      </c>
      <c r="F33" s="42" t="s">
        <v>66</v>
      </c>
      <c r="G33" s="42" t="s">
        <v>64</v>
      </c>
      <c r="H33" s="43">
        <f t="shared" ref="H33" si="5">D33*1.19</f>
        <v>1999.1999999999998</v>
      </c>
      <c r="I33" s="47"/>
      <c r="J33" s="94"/>
      <c r="K33" s="60"/>
    </row>
    <row r="34" spans="1:11" ht="18" hidden="1" x14ac:dyDescent="0.35">
      <c r="A34" s="33"/>
      <c r="B34" s="136" t="s">
        <v>102</v>
      </c>
      <c r="C34" s="16"/>
      <c r="D34" s="115">
        <f>SUM(D33:D33)</f>
        <v>1680</v>
      </c>
      <c r="E34" s="16"/>
      <c r="F34" s="16"/>
      <c r="G34" s="16"/>
      <c r="H34" s="26">
        <f>SUM(H33:H33)</f>
        <v>1999.1999999999998</v>
      </c>
      <c r="I34" s="47" t="s">
        <v>104</v>
      </c>
      <c r="J34" s="89"/>
      <c r="K34" s="8"/>
    </row>
    <row r="35" spans="1:11" ht="18" hidden="1" x14ac:dyDescent="0.35">
      <c r="A35" s="33"/>
      <c r="B35" s="136"/>
      <c r="C35" s="16"/>
      <c r="D35" s="115"/>
      <c r="E35" s="16"/>
      <c r="F35" s="16"/>
      <c r="G35" s="16"/>
      <c r="H35" s="26"/>
      <c r="I35" s="8"/>
      <c r="J35" s="89"/>
      <c r="K35" s="8"/>
    </row>
    <row r="36" spans="1:11" s="1" customFormat="1" ht="30" hidden="1" customHeight="1" thickBot="1" x14ac:dyDescent="0.4">
      <c r="A36" s="144" t="s">
        <v>7</v>
      </c>
      <c r="B36" s="144"/>
      <c r="C36" s="144"/>
      <c r="D36" s="144"/>
      <c r="E36" s="144"/>
      <c r="F36" s="144"/>
      <c r="G36" s="144"/>
      <c r="H36" s="36"/>
      <c r="I36" s="9"/>
      <c r="J36" s="90"/>
      <c r="K36" s="9"/>
    </row>
    <row r="37" spans="1:11" ht="18" x14ac:dyDescent="0.35">
      <c r="A37" s="33">
        <v>10</v>
      </c>
      <c r="B37" s="16" t="s">
        <v>26</v>
      </c>
      <c r="C37" s="117" t="s">
        <v>27</v>
      </c>
      <c r="D37" s="73">
        <v>975</v>
      </c>
      <c r="E37" s="16" t="s">
        <v>109</v>
      </c>
      <c r="F37" s="16" t="s">
        <v>66</v>
      </c>
      <c r="G37" s="16" t="s">
        <v>63</v>
      </c>
      <c r="H37" s="37">
        <f t="shared" ref="H37:H41" si="6">D37*1.19</f>
        <v>1160.25</v>
      </c>
      <c r="I37" s="47"/>
      <c r="J37" s="89"/>
      <c r="K37" s="8"/>
    </row>
    <row r="38" spans="1:11" ht="18" x14ac:dyDescent="0.35">
      <c r="A38" s="33">
        <v>11</v>
      </c>
      <c r="B38" s="16" t="s">
        <v>29</v>
      </c>
      <c r="C38" s="21" t="s">
        <v>28</v>
      </c>
      <c r="D38" s="73">
        <v>6700</v>
      </c>
      <c r="E38" s="16" t="s">
        <v>109</v>
      </c>
      <c r="F38" s="16" t="s">
        <v>66</v>
      </c>
      <c r="G38" s="16" t="s">
        <v>63</v>
      </c>
      <c r="H38" s="37">
        <f t="shared" si="6"/>
        <v>7973</v>
      </c>
      <c r="I38" s="47"/>
      <c r="J38" s="89"/>
      <c r="K38" s="8"/>
    </row>
    <row r="39" spans="1:11" ht="18" x14ac:dyDescent="0.35">
      <c r="A39" s="33">
        <v>12</v>
      </c>
      <c r="B39" s="16" t="s">
        <v>31</v>
      </c>
      <c r="C39" s="21" t="s">
        <v>30</v>
      </c>
      <c r="D39" s="73">
        <v>400</v>
      </c>
      <c r="E39" s="16" t="s">
        <v>109</v>
      </c>
      <c r="F39" s="16" t="s">
        <v>66</v>
      </c>
      <c r="G39" s="16" t="s">
        <v>63</v>
      </c>
      <c r="H39" s="37">
        <f t="shared" si="6"/>
        <v>476</v>
      </c>
      <c r="I39" s="47"/>
      <c r="J39" s="89"/>
      <c r="K39" s="8"/>
    </row>
    <row r="40" spans="1:11" ht="18" x14ac:dyDescent="0.35">
      <c r="A40" s="33">
        <v>13</v>
      </c>
      <c r="B40" s="16" t="s">
        <v>32</v>
      </c>
      <c r="C40" s="21" t="s">
        <v>34</v>
      </c>
      <c r="D40" s="73">
        <v>2500</v>
      </c>
      <c r="E40" s="16" t="s">
        <v>109</v>
      </c>
      <c r="F40" s="16" t="s">
        <v>66</v>
      </c>
      <c r="G40" s="16" t="s">
        <v>63</v>
      </c>
      <c r="H40" s="37">
        <f t="shared" si="6"/>
        <v>2975</v>
      </c>
      <c r="I40" s="47"/>
      <c r="J40" s="89"/>
      <c r="K40" s="8"/>
    </row>
    <row r="41" spans="1:11" ht="18" x14ac:dyDescent="0.35">
      <c r="A41" s="33">
        <v>14</v>
      </c>
      <c r="B41" s="16" t="s">
        <v>33</v>
      </c>
      <c r="C41" s="21" t="s">
        <v>34</v>
      </c>
      <c r="D41" s="73">
        <v>52450</v>
      </c>
      <c r="E41" s="16" t="s">
        <v>109</v>
      </c>
      <c r="F41" s="16" t="s">
        <v>66</v>
      </c>
      <c r="G41" s="16" t="s">
        <v>63</v>
      </c>
      <c r="H41" s="37">
        <f t="shared" si="6"/>
        <v>62415.5</v>
      </c>
      <c r="I41" s="47"/>
      <c r="J41" s="89"/>
      <c r="K41" s="8"/>
    </row>
    <row r="42" spans="1:11" ht="18" hidden="1" x14ac:dyDescent="0.35">
      <c r="A42" s="154" t="s">
        <v>76</v>
      </c>
      <c r="B42" s="154"/>
      <c r="C42" s="154"/>
      <c r="D42" s="115">
        <f>SUM(D37:D41)</f>
        <v>63025</v>
      </c>
      <c r="E42" s="16"/>
      <c r="F42" s="16"/>
      <c r="G42" s="16"/>
      <c r="H42" s="53">
        <f>SUM(H37:H41)</f>
        <v>74999.75</v>
      </c>
      <c r="I42" s="47" t="s">
        <v>104</v>
      </c>
      <c r="J42" s="89"/>
      <c r="K42" s="8"/>
    </row>
    <row r="43" spans="1:11" ht="18" hidden="1" x14ac:dyDescent="0.35">
      <c r="A43" s="49"/>
      <c r="B43" s="134"/>
      <c r="C43" s="134"/>
      <c r="D43" s="115"/>
      <c r="E43" s="16"/>
      <c r="F43" s="16"/>
      <c r="G43" s="16"/>
      <c r="H43" s="26"/>
      <c r="I43" s="8"/>
      <c r="J43" s="89"/>
      <c r="K43" s="8"/>
    </row>
    <row r="44" spans="1:11" s="1" customFormat="1" ht="30" hidden="1" customHeight="1" thickBot="1" x14ac:dyDescent="0.4">
      <c r="A44" s="144" t="s">
        <v>8</v>
      </c>
      <c r="B44" s="144"/>
      <c r="C44" s="144"/>
      <c r="D44" s="144"/>
      <c r="E44" s="144"/>
      <c r="F44" s="144"/>
      <c r="G44" s="144"/>
      <c r="H44" s="36"/>
      <c r="I44" s="9"/>
      <c r="J44" s="90"/>
      <c r="K44" s="9"/>
    </row>
    <row r="45" spans="1:11" s="1" customFormat="1" ht="18" x14ac:dyDescent="0.35">
      <c r="A45" s="50" t="s">
        <v>339</v>
      </c>
      <c r="B45" s="16" t="s">
        <v>131</v>
      </c>
      <c r="C45" s="21" t="s">
        <v>56</v>
      </c>
      <c r="D45" s="73">
        <v>42000</v>
      </c>
      <c r="E45" s="16" t="s">
        <v>109</v>
      </c>
      <c r="F45" s="16" t="s">
        <v>67</v>
      </c>
      <c r="G45" s="16" t="s">
        <v>63</v>
      </c>
      <c r="H45" s="37">
        <f>D45*1</f>
        <v>42000</v>
      </c>
      <c r="I45" s="47" t="s">
        <v>308</v>
      </c>
      <c r="J45" s="90"/>
      <c r="K45" s="9"/>
    </row>
    <row r="46" spans="1:11" s="1" customFormat="1" ht="18" x14ac:dyDescent="0.35">
      <c r="A46" s="33">
        <v>16</v>
      </c>
      <c r="B46" s="16" t="s">
        <v>46</v>
      </c>
      <c r="C46" s="16" t="s">
        <v>54</v>
      </c>
      <c r="D46" s="73">
        <v>36000</v>
      </c>
      <c r="E46" s="16" t="s">
        <v>109</v>
      </c>
      <c r="F46" s="16" t="s">
        <v>67</v>
      </c>
      <c r="G46" s="16" t="s">
        <v>63</v>
      </c>
      <c r="H46" s="37">
        <f>D46*1</f>
        <v>36000</v>
      </c>
      <c r="I46" s="47" t="s">
        <v>308</v>
      </c>
      <c r="J46" s="90"/>
      <c r="K46" s="24"/>
    </row>
    <row r="47" spans="1:11" s="1" customFormat="1" ht="36" x14ac:dyDescent="0.35">
      <c r="A47" s="33">
        <v>17</v>
      </c>
      <c r="B47" s="105" t="s">
        <v>165</v>
      </c>
      <c r="C47" s="32" t="s">
        <v>123</v>
      </c>
      <c r="D47" s="73">
        <v>10800</v>
      </c>
      <c r="E47" s="16" t="s">
        <v>109</v>
      </c>
      <c r="F47" s="16" t="s">
        <v>67</v>
      </c>
      <c r="G47" s="16" t="s">
        <v>63</v>
      </c>
      <c r="H47" s="37">
        <f t="shared" ref="H47:H53" si="7">D47*1.19</f>
        <v>12852</v>
      </c>
      <c r="I47" s="47" t="s">
        <v>104</v>
      </c>
      <c r="J47" s="95"/>
      <c r="K47" s="9"/>
    </row>
    <row r="48" spans="1:11" s="1" customFormat="1" ht="18" x14ac:dyDescent="0.35">
      <c r="A48" s="33">
        <v>18</v>
      </c>
      <c r="B48" s="16" t="s">
        <v>307</v>
      </c>
      <c r="C48" s="16" t="s">
        <v>53</v>
      </c>
      <c r="D48" s="73">
        <v>132000</v>
      </c>
      <c r="E48" s="16" t="s">
        <v>109</v>
      </c>
      <c r="F48" s="16" t="s">
        <v>67</v>
      </c>
      <c r="G48" s="16" t="s">
        <v>63</v>
      </c>
      <c r="H48" s="37">
        <f t="shared" si="7"/>
        <v>157080</v>
      </c>
      <c r="I48" s="47" t="s">
        <v>308</v>
      </c>
      <c r="J48" s="90"/>
      <c r="K48" s="9"/>
    </row>
    <row r="49" spans="1:11" s="1" customFormat="1" ht="18" x14ac:dyDescent="0.35">
      <c r="A49" s="33">
        <v>19</v>
      </c>
      <c r="B49" s="16" t="s">
        <v>50</v>
      </c>
      <c r="C49" s="16" t="s">
        <v>51</v>
      </c>
      <c r="D49" s="73">
        <v>2000</v>
      </c>
      <c r="E49" s="16" t="s">
        <v>109</v>
      </c>
      <c r="F49" s="16" t="s">
        <v>69</v>
      </c>
      <c r="G49" s="16" t="s">
        <v>69</v>
      </c>
      <c r="H49" s="37">
        <f t="shared" si="7"/>
        <v>2380</v>
      </c>
      <c r="I49" s="47" t="s">
        <v>104</v>
      </c>
      <c r="J49" s="90"/>
      <c r="K49" s="9"/>
    </row>
    <row r="50" spans="1:11" s="1" customFormat="1" ht="18" x14ac:dyDescent="0.35">
      <c r="A50" s="33">
        <v>20</v>
      </c>
      <c r="B50" s="16" t="s">
        <v>124</v>
      </c>
      <c r="C50" s="16" t="s">
        <v>47</v>
      </c>
      <c r="D50" s="73">
        <v>12500</v>
      </c>
      <c r="E50" s="16" t="s">
        <v>109</v>
      </c>
      <c r="F50" s="16" t="s">
        <v>67</v>
      </c>
      <c r="G50" s="16" t="s">
        <v>63</v>
      </c>
      <c r="H50" s="37">
        <f t="shared" si="7"/>
        <v>14875</v>
      </c>
      <c r="I50" s="47" t="s">
        <v>104</v>
      </c>
      <c r="J50" s="90"/>
      <c r="K50" s="9"/>
    </row>
    <row r="51" spans="1:11" s="1" customFormat="1" ht="18" x14ac:dyDescent="0.35">
      <c r="A51" s="33">
        <v>21</v>
      </c>
      <c r="B51" s="16" t="s">
        <v>78</v>
      </c>
      <c r="C51" s="16" t="s">
        <v>77</v>
      </c>
      <c r="D51" s="73">
        <v>26220</v>
      </c>
      <c r="E51" s="16" t="s">
        <v>109</v>
      </c>
      <c r="F51" s="16" t="s">
        <v>70</v>
      </c>
      <c r="G51" s="16" t="s">
        <v>63</v>
      </c>
      <c r="H51" s="37">
        <f t="shared" si="7"/>
        <v>31201.8</v>
      </c>
      <c r="I51" s="13" t="s">
        <v>173</v>
      </c>
      <c r="J51" s="90"/>
      <c r="K51" s="9"/>
    </row>
    <row r="52" spans="1:11" s="29" customFormat="1" ht="18" x14ac:dyDescent="0.35">
      <c r="A52" s="34">
        <v>22</v>
      </c>
      <c r="B52" s="20" t="s">
        <v>45</v>
      </c>
      <c r="C52" s="20" t="s">
        <v>55</v>
      </c>
      <c r="D52" s="74">
        <v>1000</v>
      </c>
      <c r="E52" s="16" t="s">
        <v>109</v>
      </c>
      <c r="F52" s="20" t="s">
        <v>64</v>
      </c>
      <c r="G52" s="20" t="s">
        <v>68</v>
      </c>
      <c r="H52" s="37">
        <f t="shared" si="7"/>
        <v>1190</v>
      </c>
      <c r="I52" s="47" t="s">
        <v>104</v>
      </c>
      <c r="J52" s="96"/>
      <c r="K52" s="28"/>
    </row>
    <row r="53" spans="1:11" s="66" customFormat="1" ht="36" x14ac:dyDescent="0.35">
      <c r="A53" s="81">
        <v>23</v>
      </c>
      <c r="B53" s="83" t="s">
        <v>168</v>
      </c>
      <c r="C53" s="83" t="s">
        <v>317</v>
      </c>
      <c r="D53" s="80">
        <v>25000</v>
      </c>
      <c r="E53" s="16" t="s">
        <v>109</v>
      </c>
      <c r="F53" s="82" t="s">
        <v>152</v>
      </c>
      <c r="G53" s="82" t="s">
        <v>63</v>
      </c>
      <c r="H53" s="64">
        <f t="shared" si="7"/>
        <v>29750</v>
      </c>
      <c r="I53" s="47" t="s">
        <v>308</v>
      </c>
      <c r="J53" s="97"/>
      <c r="K53" s="65"/>
    </row>
    <row r="54" spans="1:11" s="66" customFormat="1" ht="18" x14ac:dyDescent="0.35">
      <c r="A54" s="81">
        <v>24</v>
      </c>
      <c r="B54" s="82" t="s">
        <v>166</v>
      </c>
      <c r="C54" s="82" t="s">
        <v>167</v>
      </c>
      <c r="D54" s="80">
        <v>48000</v>
      </c>
      <c r="E54" s="16" t="s">
        <v>109</v>
      </c>
      <c r="F54" s="16" t="s">
        <v>67</v>
      </c>
      <c r="G54" s="82" t="s">
        <v>63</v>
      </c>
      <c r="H54" s="64">
        <f>D54*1</f>
        <v>48000</v>
      </c>
      <c r="I54" s="47" t="s">
        <v>308</v>
      </c>
      <c r="J54" s="98"/>
      <c r="K54" s="65"/>
    </row>
    <row r="55" spans="1:11" s="4" customFormat="1" ht="18" hidden="1" x14ac:dyDescent="0.35">
      <c r="A55" s="143"/>
      <c r="B55" s="143"/>
      <c r="C55" s="143"/>
      <c r="D55" s="118">
        <f>SUM(D45:D53)</f>
        <v>287520</v>
      </c>
      <c r="E55" s="119"/>
      <c r="F55" s="120"/>
      <c r="G55" s="120"/>
      <c r="H55" s="39">
        <f>SUM(H45:H53)</f>
        <v>327328.8</v>
      </c>
      <c r="I55" s="12"/>
      <c r="J55" s="99"/>
      <c r="K55" s="12"/>
    </row>
    <row r="56" spans="1:11" s="1" customFormat="1" ht="30" hidden="1" customHeight="1" thickBot="1" x14ac:dyDescent="0.4">
      <c r="A56" s="144" t="s">
        <v>9</v>
      </c>
      <c r="B56" s="144"/>
      <c r="C56" s="144"/>
      <c r="D56" s="144"/>
      <c r="E56" s="144"/>
      <c r="F56" s="144"/>
      <c r="G56" s="144"/>
      <c r="H56" s="36"/>
      <c r="I56" s="9"/>
      <c r="J56" s="90"/>
      <c r="K56" s="9"/>
    </row>
    <row r="57" spans="1:11" s="31" customFormat="1" ht="18" x14ac:dyDescent="0.35">
      <c r="A57" s="107">
        <v>25</v>
      </c>
      <c r="B57" s="121" t="s">
        <v>24</v>
      </c>
      <c r="C57" s="17" t="s">
        <v>23</v>
      </c>
      <c r="D57" s="74">
        <v>9283</v>
      </c>
      <c r="E57" s="20" t="s">
        <v>109</v>
      </c>
      <c r="F57" s="20" t="s">
        <v>66</v>
      </c>
      <c r="G57" s="20" t="s">
        <v>63</v>
      </c>
      <c r="H57" s="108">
        <f t="shared" ref="H57:H73" si="8">D57*1.19</f>
        <v>11046.769999999999</v>
      </c>
      <c r="I57" s="30" t="s">
        <v>200</v>
      </c>
      <c r="J57" s="101"/>
      <c r="K57" s="30"/>
    </row>
    <row r="58" spans="1:11" s="1" customFormat="1" ht="18" x14ac:dyDescent="0.35">
      <c r="A58" s="51">
        <v>26</v>
      </c>
      <c r="B58" s="121" t="s">
        <v>213</v>
      </c>
      <c r="C58" s="17" t="s">
        <v>214</v>
      </c>
      <c r="D58" s="74">
        <v>500</v>
      </c>
      <c r="E58" s="16" t="s">
        <v>109</v>
      </c>
      <c r="F58" s="20" t="s">
        <v>66</v>
      </c>
      <c r="G58" s="20" t="s">
        <v>61</v>
      </c>
      <c r="H58" s="37">
        <f t="shared" si="8"/>
        <v>595</v>
      </c>
      <c r="I58" s="9" t="s">
        <v>104</v>
      </c>
      <c r="J58" s="90"/>
      <c r="K58" s="9"/>
    </row>
    <row r="59" spans="1:11" s="1" customFormat="1" ht="18" x14ac:dyDescent="0.35">
      <c r="A59" s="51">
        <v>27</v>
      </c>
      <c r="B59" s="121" t="s">
        <v>224</v>
      </c>
      <c r="C59" s="17" t="s">
        <v>225</v>
      </c>
      <c r="D59" s="74">
        <v>2000</v>
      </c>
      <c r="E59" s="16" t="s">
        <v>109</v>
      </c>
      <c r="F59" s="20" t="s">
        <v>61</v>
      </c>
      <c r="G59" s="20" t="s">
        <v>63</v>
      </c>
      <c r="H59" s="37">
        <f t="shared" si="8"/>
        <v>2380</v>
      </c>
      <c r="I59" s="9" t="s">
        <v>104</v>
      </c>
      <c r="J59" s="90"/>
      <c r="K59" s="9"/>
    </row>
    <row r="60" spans="1:11" s="1" customFormat="1" ht="36" x14ac:dyDescent="0.35">
      <c r="A60" s="51">
        <v>28</v>
      </c>
      <c r="B60" s="121" t="s">
        <v>199</v>
      </c>
      <c r="C60" s="104" t="s">
        <v>311</v>
      </c>
      <c r="D60" s="74">
        <v>30000</v>
      </c>
      <c r="E60" s="16" t="s">
        <v>109</v>
      </c>
      <c r="F60" s="16" t="s">
        <v>66</v>
      </c>
      <c r="G60" s="16" t="s">
        <v>64</v>
      </c>
      <c r="H60" s="37">
        <f t="shared" si="8"/>
        <v>35700</v>
      </c>
      <c r="I60" s="9" t="s">
        <v>104</v>
      </c>
      <c r="J60" s="90"/>
      <c r="K60" s="9"/>
    </row>
    <row r="61" spans="1:11" s="1" customFormat="1" ht="18" x14ac:dyDescent="0.35">
      <c r="A61" s="51">
        <v>29</v>
      </c>
      <c r="B61" s="121" t="s">
        <v>207</v>
      </c>
      <c r="C61" s="17" t="s">
        <v>208</v>
      </c>
      <c r="D61" s="74">
        <v>2000</v>
      </c>
      <c r="E61" s="16" t="s">
        <v>109</v>
      </c>
      <c r="F61" s="16" t="s">
        <v>61</v>
      </c>
      <c r="G61" s="16" t="s">
        <v>62</v>
      </c>
      <c r="H61" s="37">
        <f t="shared" si="8"/>
        <v>2380</v>
      </c>
      <c r="I61" s="9" t="s">
        <v>104</v>
      </c>
      <c r="J61" s="90"/>
      <c r="K61" s="9"/>
    </row>
    <row r="62" spans="1:11" s="1" customFormat="1" ht="18" x14ac:dyDescent="0.35">
      <c r="A62" s="51">
        <v>30</v>
      </c>
      <c r="B62" s="121" t="s">
        <v>205</v>
      </c>
      <c r="C62" s="17" t="s">
        <v>206</v>
      </c>
      <c r="D62" s="74">
        <v>16000</v>
      </c>
      <c r="E62" s="16" t="s">
        <v>109</v>
      </c>
      <c r="F62" s="16" t="s">
        <v>71</v>
      </c>
      <c r="G62" s="16" t="s">
        <v>63</v>
      </c>
      <c r="H62" s="37">
        <f t="shared" si="8"/>
        <v>19040</v>
      </c>
      <c r="I62" s="9" t="s">
        <v>104</v>
      </c>
      <c r="J62" s="90"/>
      <c r="K62" s="9"/>
    </row>
    <row r="63" spans="1:11" s="45" customFormat="1" ht="18" x14ac:dyDescent="0.35">
      <c r="A63" s="41">
        <v>31</v>
      </c>
      <c r="B63" s="42" t="s">
        <v>169</v>
      </c>
      <c r="C63" s="62" t="s">
        <v>170</v>
      </c>
      <c r="D63" s="75">
        <v>29500</v>
      </c>
      <c r="E63" s="42" t="s">
        <v>109</v>
      </c>
      <c r="F63" s="42" t="s">
        <v>66</v>
      </c>
      <c r="G63" s="42" t="s">
        <v>63</v>
      </c>
      <c r="H63" s="43">
        <f t="shared" si="8"/>
        <v>35105</v>
      </c>
      <c r="I63" s="63" t="s">
        <v>200</v>
      </c>
      <c r="J63" s="100"/>
      <c r="K63" s="44"/>
    </row>
    <row r="64" spans="1:11" s="1" customFormat="1" ht="18" x14ac:dyDescent="0.35">
      <c r="A64" s="51">
        <v>32</v>
      </c>
      <c r="B64" s="16" t="s">
        <v>73</v>
      </c>
      <c r="C64" s="21" t="s">
        <v>86</v>
      </c>
      <c r="D64" s="73">
        <v>4000</v>
      </c>
      <c r="E64" s="16" t="s">
        <v>109</v>
      </c>
      <c r="F64" s="16" t="s">
        <v>66</v>
      </c>
      <c r="G64" s="16" t="s">
        <v>63</v>
      </c>
      <c r="H64" s="37">
        <f t="shared" si="8"/>
        <v>4760</v>
      </c>
      <c r="I64" s="9" t="s">
        <v>104</v>
      </c>
      <c r="J64" s="90"/>
      <c r="K64" s="9"/>
    </row>
    <row r="65" spans="1:11" s="31" customFormat="1" ht="18" x14ac:dyDescent="0.35">
      <c r="A65" s="34">
        <v>33</v>
      </c>
      <c r="B65" s="20" t="s">
        <v>125</v>
      </c>
      <c r="C65" s="21" t="s">
        <v>49</v>
      </c>
      <c r="D65" s="74">
        <v>4200</v>
      </c>
      <c r="E65" s="16" t="s">
        <v>109</v>
      </c>
      <c r="F65" s="20" t="s">
        <v>66</v>
      </c>
      <c r="G65" s="20" t="s">
        <v>63</v>
      </c>
      <c r="H65" s="37">
        <f t="shared" si="8"/>
        <v>4998</v>
      </c>
      <c r="I65" s="30" t="s">
        <v>104</v>
      </c>
      <c r="J65" s="101"/>
      <c r="K65" s="30"/>
    </row>
    <row r="66" spans="1:11" s="31" customFormat="1" ht="18" x14ac:dyDescent="0.35">
      <c r="A66" s="34">
        <v>34</v>
      </c>
      <c r="B66" s="20" t="s">
        <v>171</v>
      </c>
      <c r="C66" s="17" t="s">
        <v>318</v>
      </c>
      <c r="D66" s="74">
        <v>9000</v>
      </c>
      <c r="E66" s="16" t="s">
        <v>109</v>
      </c>
      <c r="F66" s="20" t="s">
        <v>66</v>
      </c>
      <c r="G66" s="20" t="s">
        <v>63</v>
      </c>
      <c r="H66" s="37">
        <f t="shared" si="8"/>
        <v>10710</v>
      </c>
      <c r="I66" s="30" t="s">
        <v>104</v>
      </c>
      <c r="J66" s="101"/>
      <c r="K66" s="30"/>
    </row>
    <row r="67" spans="1:11" s="1" customFormat="1" ht="18" x14ac:dyDescent="0.35">
      <c r="A67" s="51">
        <v>35</v>
      </c>
      <c r="B67" s="16" t="s">
        <v>174</v>
      </c>
      <c r="C67" s="21" t="s">
        <v>175</v>
      </c>
      <c r="D67" s="73">
        <v>27000</v>
      </c>
      <c r="E67" s="16" t="s">
        <v>109</v>
      </c>
      <c r="F67" s="16" t="s">
        <v>66</v>
      </c>
      <c r="G67" s="16" t="s">
        <v>63</v>
      </c>
      <c r="H67" s="37">
        <f t="shared" si="8"/>
        <v>32130</v>
      </c>
      <c r="I67" s="9" t="s">
        <v>104</v>
      </c>
      <c r="J67" s="90" t="s">
        <v>314</v>
      </c>
      <c r="K67" s="9"/>
    </row>
    <row r="68" spans="1:11" s="1" customFormat="1" ht="18" x14ac:dyDescent="0.35">
      <c r="A68" s="33">
        <v>36</v>
      </c>
      <c r="B68" s="16" t="s">
        <v>43</v>
      </c>
      <c r="C68" s="21" t="s">
        <v>52</v>
      </c>
      <c r="D68" s="73">
        <v>15000</v>
      </c>
      <c r="E68" s="16" t="s">
        <v>109</v>
      </c>
      <c r="F68" s="16" t="s">
        <v>66</v>
      </c>
      <c r="G68" s="16" t="s">
        <v>63</v>
      </c>
      <c r="H68" s="37">
        <f t="shared" si="8"/>
        <v>17850</v>
      </c>
      <c r="I68" s="30" t="s">
        <v>104</v>
      </c>
      <c r="J68" s="90"/>
      <c r="K68" s="9"/>
    </row>
    <row r="69" spans="1:11" s="1" customFormat="1" ht="36" x14ac:dyDescent="0.35">
      <c r="A69" s="33">
        <v>37</v>
      </c>
      <c r="B69" s="16" t="s">
        <v>44</v>
      </c>
      <c r="C69" s="106" t="s">
        <v>313</v>
      </c>
      <c r="D69" s="73">
        <v>15000</v>
      </c>
      <c r="E69" s="16" t="s">
        <v>109</v>
      </c>
      <c r="F69" s="16" t="s">
        <v>64</v>
      </c>
      <c r="G69" s="16" t="s">
        <v>63</v>
      </c>
      <c r="H69" s="37">
        <f t="shared" si="8"/>
        <v>17850</v>
      </c>
      <c r="I69" s="30" t="s">
        <v>104</v>
      </c>
      <c r="J69" s="90"/>
      <c r="K69" s="9"/>
    </row>
    <row r="70" spans="1:11" s="1" customFormat="1" ht="18" x14ac:dyDescent="0.35">
      <c r="A70" s="51">
        <v>38</v>
      </c>
      <c r="B70" s="16" t="s">
        <v>132</v>
      </c>
      <c r="C70" s="21" t="s">
        <v>57</v>
      </c>
      <c r="D70" s="73">
        <v>1800</v>
      </c>
      <c r="E70" s="16" t="s">
        <v>109</v>
      </c>
      <c r="F70" s="16" t="s">
        <v>66</v>
      </c>
      <c r="G70" s="16" t="s">
        <v>63</v>
      </c>
      <c r="H70" s="37">
        <f t="shared" si="8"/>
        <v>2142</v>
      </c>
      <c r="I70" s="30" t="s">
        <v>104</v>
      </c>
      <c r="J70" s="90"/>
      <c r="K70" s="9"/>
    </row>
    <row r="71" spans="1:11" s="1" customFormat="1" ht="18" x14ac:dyDescent="0.35">
      <c r="A71" s="33">
        <v>39</v>
      </c>
      <c r="B71" s="16" t="s">
        <v>133</v>
      </c>
      <c r="C71" s="32" t="s">
        <v>40</v>
      </c>
      <c r="D71" s="73">
        <v>2000</v>
      </c>
      <c r="E71" s="16" t="s">
        <v>109</v>
      </c>
      <c r="F71" s="16" t="s">
        <v>62</v>
      </c>
      <c r="G71" s="16" t="s">
        <v>153</v>
      </c>
      <c r="H71" s="37">
        <f t="shared" si="8"/>
        <v>2380</v>
      </c>
      <c r="I71" s="30" t="s">
        <v>104</v>
      </c>
      <c r="J71" s="90"/>
      <c r="K71" s="9"/>
    </row>
    <row r="72" spans="1:11" s="1" customFormat="1" ht="18" x14ac:dyDescent="0.35">
      <c r="A72" s="33">
        <v>40</v>
      </c>
      <c r="B72" s="16" t="s">
        <v>211</v>
      </c>
      <c r="C72" s="32" t="s">
        <v>212</v>
      </c>
      <c r="D72" s="73">
        <v>500</v>
      </c>
      <c r="E72" s="16" t="s">
        <v>109</v>
      </c>
      <c r="F72" s="16" t="s">
        <v>62</v>
      </c>
      <c r="G72" s="16" t="s">
        <v>65</v>
      </c>
      <c r="H72" s="37">
        <f t="shared" si="8"/>
        <v>595</v>
      </c>
      <c r="I72" s="54" t="s">
        <v>104</v>
      </c>
      <c r="J72" s="90"/>
      <c r="K72" s="9"/>
    </row>
    <row r="73" spans="1:11" ht="18" x14ac:dyDescent="0.35">
      <c r="A73" s="51">
        <v>41</v>
      </c>
      <c r="B73" s="16" t="s">
        <v>48</v>
      </c>
      <c r="C73" s="85" t="s">
        <v>172</v>
      </c>
      <c r="D73" s="73">
        <v>2500</v>
      </c>
      <c r="E73" s="16" t="s">
        <v>109</v>
      </c>
      <c r="F73" s="16" t="s">
        <v>66</v>
      </c>
      <c r="G73" s="16" t="s">
        <v>63</v>
      </c>
      <c r="H73" s="37">
        <f t="shared" si="8"/>
        <v>2975</v>
      </c>
      <c r="I73" s="30" t="s">
        <v>104</v>
      </c>
      <c r="J73" s="89"/>
      <c r="K73" s="8"/>
    </row>
    <row r="74" spans="1:11" ht="18" x14ac:dyDescent="0.35">
      <c r="A74" s="51">
        <v>42</v>
      </c>
      <c r="B74" s="32" t="s">
        <v>189</v>
      </c>
      <c r="C74" s="122" t="s">
        <v>190</v>
      </c>
      <c r="D74" s="73">
        <v>600</v>
      </c>
      <c r="E74" s="16" t="s">
        <v>109</v>
      </c>
      <c r="F74" s="16" t="s">
        <v>66</v>
      </c>
      <c r="G74" s="16" t="s">
        <v>63</v>
      </c>
      <c r="H74" s="37">
        <f t="shared" ref="H74:H84" si="9">D74*1.19</f>
        <v>714</v>
      </c>
      <c r="I74" s="30" t="s">
        <v>104</v>
      </c>
      <c r="J74" s="89"/>
      <c r="K74" s="8"/>
    </row>
    <row r="75" spans="1:11" ht="18" x14ac:dyDescent="0.35">
      <c r="A75" s="51">
        <v>43</v>
      </c>
      <c r="B75" s="32" t="s">
        <v>312</v>
      </c>
      <c r="C75" s="32" t="s">
        <v>49</v>
      </c>
      <c r="D75" s="73">
        <v>2000</v>
      </c>
      <c r="E75" s="16" t="s">
        <v>109</v>
      </c>
      <c r="F75" s="16" t="s">
        <v>69</v>
      </c>
      <c r="G75" s="16" t="s">
        <v>63</v>
      </c>
      <c r="H75" s="37">
        <f t="shared" si="9"/>
        <v>2380</v>
      </c>
      <c r="I75" s="30" t="s">
        <v>104</v>
      </c>
      <c r="J75" s="89"/>
      <c r="K75" s="8"/>
    </row>
    <row r="76" spans="1:11" ht="18" x14ac:dyDescent="0.35">
      <c r="A76" s="51">
        <v>44</v>
      </c>
      <c r="B76" s="32" t="s">
        <v>243</v>
      </c>
      <c r="C76" s="56" t="s">
        <v>164</v>
      </c>
      <c r="D76" s="73">
        <v>2000</v>
      </c>
      <c r="E76" s="16" t="s">
        <v>109</v>
      </c>
      <c r="F76" s="16" t="s">
        <v>69</v>
      </c>
      <c r="G76" s="16" t="s">
        <v>63</v>
      </c>
      <c r="H76" s="37">
        <f t="shared" si="9"/>
        <v>2380</v>
      </c>
      <c r="I76" s="30" t="s">
        <v>104</v>
      </c>
      <c r="J76" s="89"/>
      <c r="K76" s="8"/>
    </row>
    <row r="77" spans="1:11" ht="18" x14ac:dyDescent="0.35">
      <c r="A77" s="51">
        <v>45</v>
      </c>
      <c r="B77" s="32" t="s">
        <v>245</v>
      </c>
      <c r="C77" s="32" t="s">
        <v>246</v>
      </c>
      <c r="D77" s="73">
        <v>2500</v>
      </c>
      <c r="E77" s="16" t="s">
        <v>109</v>
      </c>
      <c r="F77" s="16" t="s">
        <v>69</v>
      </c>
      <c r="G77" s="16" t="s">
        <v>63</v>
      </c>
      <c r="H77" s="37">
        <f t="shared" si="9"/>
        <v>2975</v>
      </c>
      <c r="I77" s="30" t="s">
        <v>104</v>
      </c>
      <c r="J77" s="89"/>
      <c r="K77" s="8"/>
    </row>
    <row r="78" spans="1:11" ht="18" x14ac:dyDescent="0.35">
      <c r="A78" s="51">
        <v>46</v>
      </c>
      <c r="B78" s="85" t="s">
        <v>316</v>
      </c>
      <c r="C78" s="32" t="s">
        <v>315</v>
      </c>
      <c r="D78" s="73">
        <v>10000</v>
      </c>
      <c r="E78" s="16" t="s">
        <v>109</v>
      </c>
      <c r="F78" s="16" t="s">
        <v>69</v>
      </c>
      <c r="G78" s="16" t="s">
        <v>63</v>
      </c>
      <c r="H78" s="37">
        <f t="shared" si="9"/>
        <v>11900</v>
      </c>
      <c r="I78" s="30" t="s">
        <v>104</v>
      </c>
      <c r="J78" s="89"/>
      <c r="K78" s="8"/>
    </row>
    <row r="79" spans="1:11" ht="36" x14ac:dyDescent="0.35">
      <c r="A79" s="51">
        <v>47</v>
      </c>
      <c r="B79" s="123" t="s">
        <v>331</v>
      </c>
      <c r="C79" s="32" t="s">
        <v>332</v>
      </c>
      <c r="D79" s="73">
        <v>10000</v>
      </c>
      <c r="E79" s="16" t="s">
        <v>109</v>
      </c>
      <c r="F79" s="16" t="s">
        <v>64</v>
      </c>
      <c r="G79" s="16" t="s">
        <v>63</v>
      </c>
      <c r="H79" s="37">
        <f t="shared" si="9"/>
        <v>11900</v>
      </c>
      <c r="I79" s="30"/>
      <c r="J79" s="89"/>
      <c r="K79" s="8"/>
    </row>
    <row r="80" spans="1:11" ht="18" x14ac:dyDescent="0.35">
      <c r="A80" s="51">
        <v>48</v>
      </c>
      <c r="B80" s="32" t="s">
        <v>250</v>
      </c>
      <c r="C80" s="32" t="s">
        <v>249</v>
      </c>
      <c r="D80" s="73">
        <v>20000</v>
      </c>
      <c r="E80" s="16" t="s">
        <v>109</v>
      </c>
      <c r="F80" s="16" t="s">
        <v>69</v>
      </c>
      <c r="G80" s="16" t="s">
        <v>63</v>
      </c>
      <c r="H80" s="37">
        <f t="shared" si="9"/>
        <v>23800</v>
      </c>
      <c r="I80" s="30" t="s">
        <v>104</v>
      </c>
      <c r="J80" s="89"/>
      <c r="K80" s="8"/>
    </row>
    <row r="81" spans="1:11" ht="18" x14ac:dyDescent="0.35">
      <c r="A81" s="51">
        <v>49</v>
      </c>
      <c r="B81" s="32" t="s">
        <v>271</v>
      </c>
      <c r="C81" s="32" t="s">
        <v>272</v>
      </c>
      <c r="D81" s="73">
        <v>2000</v>
      </c>
      <c r="E81" s="16" t="s">
        <v>109</v>
      </c>
      <c r="F81" s="16"/>
      <c r="G81" s="16"/>
      <c r="H81" s="37">
        <f t="shared" si="9"/>
        <v>2380</v>
      </c>
      <c r="I81" s="30" t="s">
        <v>104</v>
      </c>
      <c r="J81" s="89"/>
      <c r="K81" s="8"/>
    </row>
    <row r="82" spans="1:11" ht="18" x14ac:dyDescent="0.35">
      <c r="A82" s="51">
        <v>50</v>
      </c>
      <c r="B82" s="32" t="s">
        <v>275</v>
      </c>
      <c r="C82" s="32" t="s">
        <v>276</v>
      </c>
      <c r="D82" s="73">
        <v>60000</v>
      </c>
      <c r="E82" s="16" t="s">
        <v>109</v>
      </c>
      <c r="F82" s="16" t="s">
        <v>64</v>
      </c>
      <c r="G82" s="16" t="s">
        <v>63</v>
      </c>
      <c r="H82" s="37">
        <f t="shared" si="9"/>
        <v>71400</v>
      </c>
      <c r="I82" s="30" t="s">
        <v>104</v>
      </c>
      <c r="J82" s="89"/>
      <c r="K82" s="8"/>
    </row>
    <row r="83" spans="1:11" ht="18" x14ac:dyDescent="0.35">
      <c r="A83" s="51">
        <v>51</v>
      </c>
      <c r="B83" s="32" t="s">
        <v>287</v>
      </c>
      <c r="C83" s="32" t="s">
        <v>288</v>
      </c>
      <c r="D83" s="73">
        <v>1000</v>
      </c>
      <c r="E83" s="16" t="s">
        <v>109</v>
      </c>
      <c r="F83" s="16" t="s">
        <v>69</v>
      </c>
      <c r="G83" s="16" t="s">
        <v>63</v>
      </c>
      <c r="H83" s="37">
        <f t="shared" si="9"/>
        <v>1190</v>
      </c>
      <c r="I83" s="30" t="s">
        <v>104</v>
      </c>
      <c r="J83" s="89"/>
      <c r="K83" s="8"/>
    </row>
    <row r="84" spans="1:11" ht="18" x14ac:dyDescent="0.35">
      <c r="A84" s="51">
        <v>52</v>
      </c>
      <c r="B84" s="32" t="s">
        <v>336</v>
      </c>
      <c r="C84" s="32" t="s">
        <v>337</v>
      </c>
      <c r="D84" s="73">
        <v>12000</v>
      </c>
      <c r="E84" s="16" t="s">
        <v>109</v>
      </c>
      <c r="F84" s="16" t="s">
        <v>61</v>
      </c>
      <c r="G84" s="16" t="s">
        <v>65</v>
      </c>
      <c r="H84" s="37">
        <f t="shared" si="9"/>
        <v>14280</v>
      </c>
      <c r="I84" s="30" t="s">
        <v>104</v>
      </c>
      <c r="J84" s="89"/>
      <c r="K84" s="8"/>
    </row>
    <row r="85" spans="1:11" ht="18" hidden="1" x14ac:dyDescent="0.35">
      <c r="A85" s="154" t="s">
        <v>76</v>
      </c>
      <c r="B85" s="154"/>
      <c r="C85" s="154"/>
      <c r="D85" s="115">
        <f>SUM(D57:D84)</f>
        <v>292383</v>
      </c>
      <c r="E85" s="16"/>
      <c r="F85" s="16"/>
      <c r="G85" s="16"/>
      <c r="H85" s="26">
        <f>SUM(H57:H84)</f>
        <v>347935.77</v>
      </c>
      <c r="I85" s="54"/>
      <c r="J85" s="89"/>
      <c r="K85" s="8"/>
    </row>
    <row r="86" spans="1:11" s="1" customFormat="1" ht="30" hidden="1" customHeight="1" x14ac:dyDescent="0.35">
      <c r="A86" s="134"/>
      <c r="B86" s="134"/>
      <c r="C86" s="134"/>
      <c r="D86" s="115"/>
      <c r="E86" s="16"/>
      <c r="F86" s="16"/>
      <c r="G86" s="16"/>
      <c r="H86" s="26"/>
      <c r="I86" s="54"/>
      <c r="J86" s="90"/>
      <c r="K86" s="9"/>
    </row>
    <row r="87" spans="1:11" s="69" customFormat="1" ht="18" hidden="1" x14ac:dyDescent="0.35">
      <c r="A87" s="144" t="s">
        <v>10</v>
      </c>
      <c r="B87" s="144"/>
      <c r="C87" s="144"/>
      <c r="D87" s="144"/>
      <c r="E87" s="144"/>
      <c r="F87" s="144"/>
      <c r="G87" s="144"/>
      <c r="H87" s="36"/>
      <c r="I87" s="9"/>
      <c r="J87" s="102"/>
      <c r="K87" s="68"/>
    </row>
    <row r="88" spans="1:11" ht="18" x14ac:dyDescent="0.35">
      <c r="A88" s="67">
        <v>53</v>
      </c>
      <c r="B88" s="124" t="s">
        <v>139</v>
      </c>
      <c r="C88" s="21" t="s">
        <v>35</v>
      </c>
      <c r="D88" s="125">
        <v>35000</v>
      </c>
      <c r="E88" s="124" t="s">
        <v>109</v>
      </c>
      <c r="F88" s="124" t="s">
        <v>66</v>
      </c>
      <c r="G88" s="124" t="s">
        <v>63</v>
      </c>
      <c r="H88" s="64">
        <f t="shared" ref="H88:H96" si="10">D88*1.19</f>
        <v>41650</v>
      </c>
      <c r="I88" s="30" t="s">
        <v>104</v>
      </c>
      <c r="J88" s="89"/>
      <c r="K88" s="64"/>
    </row>
    <row r="89" spans="1:11" ht="18" x14ac:dyDescent="0.35">
      <c r="A89" s="67">
        <v>54</v>
      </c>
      <c r="B89" s="126" t="s">
        <v>184</v>
      </c>
      <c r="C89" s="21" t="s">
        <v>176</v>
      </c>
      <c r="D89" s="125">
        <v>60000</v>
      </c>
      <c r="E89" s="124" t="s">
        <v>109</v>
      </c>
      <c r="F89" s="124" t="s">
        <v>60</v>
      </c>
      <c r="G89" s="124" t="s">
        <v>65</v>
      </c>
      <c r="H89" s="64">
        <f t="shared" si="10"/>
        <v>71400</v>
      </c>
      <c r="I89" s="30" t="s">
        <v>104</v>
      </c>
      <c r="J89" s="89"/>
      <c r="K89" s="8"/>
    </row>
    <row r="90" spans="1:11" ht="18" x14ac:dyDescent="0.35">
      <c r="A90" s="67">
        <v>55</v>
      </c>
      <c r="B90" s="124" t="s">
        <v>181</v>
      </c>
      <c r="C90" s="21" t="s">
        <v>177</v>
      </c>
      <c r="D90" s="125">
        <v>61000</v>
      </c>
      <c r="E90" s="124" t="s">
        <v>109</v>
      </c>
      <c r="F90" s="124" t="s">
        <v>60</v>
      </c>
      <c r="G90" s="124" t="s">
        <v>65</v>
      </c>
      <c r="H90" s="64">
        <f t="shared" si="10"/>
        <v>72590</v>
      </c>
      <c r="I90" s="84" t="s">
        <v>104</v>
      </c>
      <c r="J90" s="89"/>
      <c r="K90" s="8"/>
    </row>
    <row r="91" spans="1:11" ht="36" x14ac:dyDescent="0.35">
      <c r="A91" s="67">
        <v>56</v>
      </c>
      <c r="B91" s="126" t="s">
        <v>182</v>
      </c>
      <c r="C91" s="21" t="s">
        <v>178</v>
      </c>
      <c r="D91" s="125">
        <v>30000</v>
      </c>
      <c r="E91" s="124" t="s">
        <v>109</v>
      </c>
      <c r="F91" s="124" t="s">
        <v>60</v>
      </c>
      <c r="G91" s="124" t="s">
        <v>65</v>
      </c>
      <c r="H91" s="64">
        <f t="shared" si="10"/>
        <v>35700</v>
      </c>
      <c r="I91" s="84" t="s">
        <v>104</v>
      </c>
      <c r="J91" s="89"/>
      <c r="K91" s="8"/>
    </row>
    <row r="92" spans="1:11" ht="18" x14ac:dyDescent="0.35">
      <c r="A92" s="67">
        <v>57</v>
      </c>
      <c r="B92" s="124" t="s">
        <v>183</v>
      </c>
      <c r="C92" s="21" t="s">
        <v>179</v>
      </c>
      <c r="D92" s="125">
        <v>200000</v>
      </c>
      <c r="E92" s="124" t="s">
        <v>109</v>
      </c>
      <c r="F92" s="124" t="s">
        <v>60</v>
      </c>
      <c r="G92" s="124" t="s">
        <v>65</v>
      </c>
      <c r="H92" s="64">
        <f t="shared" si="10"/>
        <v>238000</v>
      </c>
      <c r="I92" s="84" t="s">
        <v>104</v>
      </c>
      <c r="J92" s="89"/>
      <c r="K92" s="8"/>
    </row>
    <row r="93" spans="1:11" ht="18" x14ac:dyDescent="0.35">
      <c r="A93" s="67">
        <v>58</v>
      </c>
      <c r="B93" s="124" t="s">
        <v>185</v>
      </c>
      <c r="C93" s="21" t="s">
        <v>180</v>
      </c>
      <c r="D93" s="125">
        <v>40000</v>
      </c>
      <c r="E93" s="124" t="s">
        <v>109</v>
      </c>
      <c r="F93" s="124" t="s">
        <v>60</v>
      </c>
      <c r="G93" s="124" t="s">
        <v>65</v>
      </c>
      <c r="H93" s="64">
        <f t="shared" si="10"/>
        <v>47600</v>
      </c>
      <c r="I93" s="84" t="s">
        <v>104</v>
      </c>
      <c r="J93" s="89"/>
      <c r="K93" s="8"/>
    </row>
    <row r="94" spans="1:11" ht="18" x14ac:dyDescent="0.35">
      <c r="A94" s="67">
        <v>59</v>
      </c>
      <c r="B94" s="124" t="s">
        <v>209</v>
      </c>
      <c r="C94" s="21" t="s">
        <v>210</v>
      </c>
      <c r="D94" s="125">
        <v>5000</v>
      </c>
      <c r="E94" s="124" t="s">
        <v>109</v>
      </c>
      <c r="F94" s="124" t="s">
        <v>66</v>
      </c>
      <c r="G94" s="124" t="s">
        <v>65</v>
      </c>
      <c r="H94" s="64">
        <f t="shared" si="10"/>
        <v>5950</v>
      </c>
      <c r="I94" s="84" t="s">
        <v>104</v>
      </c>
      <c r="J94" s="89"/>
      <c r="K94" s="8"/>
    </row>
    <row r="95" spans="1:11" ht="18" x14ac:dyDescent="0.35">
      <c r="A95" s="67">
        <v>60</v>
      </c>
      <c r="B95" s="124" t="s">
        <v>244</v>
      </c>
      <c r="C95" s="21" t="s">
        <v>289</v>
      </c>
      <c r="D95" s="125">
        <v>30000</v>
      </c>
      <c r="E95" s="124" t="s">
        <v>109</v>
      </c>
      <c r="F95" s="124" t="s">
        <v>71</v>
      </c>
      <c r="G95" s="124" t="s">
        <v>63</v>
      </c>
      <c r="H95" s="64">
        <f t="shared" si="10"/>
        <v>35700</v>
      </c>
      <c r="I95" s="84" t="s">
        <v>104</v>
      </c>
      <c r="J95" s="89"/>
      <c r="K95" s="8"/>
    </row>
    <row r="96" spans="1:11" ht="18" x14ac:dyDescent="0.35">
      <c r="A96" s="33">
        <v>61</v>
      </c>
      <c r="B96" s="16" t="s">
        <v>219</v>
      </c>
      <c r="C96" s="21" t="s">
        <v>220</v>
      </c>
      <c r="D96" s="73">
        <v>8000</v>
      </c>
      <c r="E96" s="124" t="s">
        <v>109</v>
      </c>
      <c r="F96" s="124" t="s">
        <v>66</v>
      </c>
      <c r="G96" s="124" t="s">
        <v>65</v>
      </c>
      <c r="H96" s="37">
        <f t="shared" si="10"/>
        <v>9520</v>
      </c>
      <c r="I96" s="9"/>
      <c r="J96" s="89"/>
      <c r="K96" s="8"/>
    </row>
    <row r="97" spans="1:23" ht="18" hidden="1" x14ac:dyDescent="0.35">
      <c r="A97" s="154" t="s">
        <v>76</v>
      </c>
      <c r="B97" s="154"/>
      <c r="C97" s="154"/>
      <c r="D97" s="115">
        <f>SUM(D88:D96)</f>
        <v>469000</v>
      </c>
      <c r="E97" s="156"/>
      <c r="F97" s="156"/>
      <c r="G97" s="156"/>
      <c r="H97" s="26">
        <f>SUM(H88:H96)</f>
        <v>558110</v>
      </c>
      <c r="I97" s="54"/>
      <c r="J97" s="89"/>
      <c r="K97" s="8"/>
    </row>
    <row r="98" spans="1:23" s="1" customFormat="1" ht="27.75" hidden="1" customHeight="1" x14ac:dyDescent="0.35">
      <c r="A98" s="49"/>
      <c r="B98" s="134"/>
      <c r="C98" s="134"/>
      <c r="D98" s="115"/>
      <c r="E98" s="135"/>
      <c r="F98" s="135"/>
      <c r="G98" s="135"/>
      <c r="H98" s="26"/>
      <c r="I98" s="8"/>
      <c r="J98" s="90"/>
      <c r="K98" s="9"/>
    </row>
    <row r="99" spans="1:23" s="1" customFormat="1" ht="18" hidden="1" x14ac:dyDescent="0.35">
      <c r="A99" s="142" t="s">
        <v>91</v>
      </c>
      <c r="B99" s="142"/>
      <c r="C99" s="142"/>
      <c r="D99" s="142"/>
      <c r="E99" s="142"/>
      <c r="F99" s="142"/>
      <c r="G99" s="142"/>
      <c r="H99" s="36"/>
      <c r="I99" s="9"/>
      <c r="J99" s="90"/>
      <c r="K99" s="9"/>
    </row>
    <row r="100" spans="1:23" s="1" customFormat="1" ht="18" x14ac:dyDescent="0.35">
      <c r="A100" s="33">
        <v>62</v>
      </c>
      <c r="B100" s="16" t="s">
        <v>268</v>
      </c>
      <c r="C100" s="56" t="s">
        <v>110</v>
      </c>
      <c r="D100" s="73">
        <v>4200</v>
      </c>
      <c r="E100" s="16" t="s">
        <v>109</v>
      </c>
      <c r="F100" s="16" t="s">
        <v>62</v>
      </c>
      <c r="G100" s="16" t="s">
        <v>63</v>
      </c>
      <c r="H100" s="37">
        <f t="shared" ref="H100:H113" si="11">D100*1.19</f>
        <v>4998</v>
      </c>
      <c r="I100" s="54" t="s">
        <v>104</v>
      </c>
      <c r="J100" s="90"/>
      <c r="K100" s="9"/>
    </row>
    <row r="101" spans="1:23" s="1" customFormat="1" ht="18" x14ac:dyDescent="0.35">
      <c r="A101" s="33">
        <v>63</v>
      </c>
      <c r="B101" s="16" t="s">
        <v>187</v>
      </c>
      <c r="C101" s="56" t="s">
        <v>186</v>
      </c>
      <c r="D101" s="73">
        <v>5000</v>
      </c>
      <c r="E101" s="16" t="s">
        <v>109</v>
      </c>
      <c r="F101" s="16" t="s">
        <v>69</v>
      </c>
      <c r="G101" s="16" t="s">
        <v>63</v>
      </c>
      <c r="H101" s="37">
        <f t="shared" si="11"/>
        <v>5950</v>
      </c>
      <c r="I101" s="54" t="s">
        <v>104</v>
      </c>
      <c r="J101" s="90"/>
      <c r="K101" s="9"/>
    </row>
    <row r="102" spans="1:23" s="1" customFormat="1" ht="18" x14ac:dyDescent="0.35">
      <c r="A102" s="33">
        <v>64</v>
      </c>
      <c r="B102" s="16" t="s">
        <v>226</v>
      </c>
      <c r="C102" s="56" t="s">
        <v>227</v>
      </c>
      <c r="D102" s="73">
        <v>2000</v>
      </c>
      <c r="E102" s="16" t="s">
        <v>109</v>
      </c>
      <c r="F102" s="16" t="s">
        <v>69</v>
      </c>
      <c r="G102" s="16" t="s">
        <v>63</v>
      </c>
      <c r="H102" s="37">
        <f t="shared" si="11"/>
        <v>2380</v>
      </c>
      <c r="I102" s="54" t="s">
        <v>104</v>
      </c>
      <c r="J102" s="90"/>
      <c r="K102" s="9"/>
    </row>
    <row r="103" spans="1:23" s="1" customFormat="1" ht="18" x14ac:dyDescent="0.35">
      <c r="A103" s="33">
        <v>65</v>
      </c>
      <c r="B103" s="16" t="s">
        <v>215</v>
      </c>
      <c r="C103" s="32" t="s">
        <v>216</v>
      </c>
      <c r="D103" s="73">
        <v>500</v>
      </c>
      <c r="E103" s="16" t="s">
        <v>109</v>
      </c>
      <c r="F103" s="16" t="s">
        <v>62</v>
      </c>
      <c r="G103" s="16" t="s">
        <v>65</v>
      </c>
      <c r="H103" s="37">
        <f t="shared" si="11"/>
        <v>595</v>
      </c>
      <c r="I103" s="54" t="s">
        <v>104</v>
      </c>
      <c r="J103" s="90"/>
      <c r="K103" s="9"/>
    </row>
    <row r="104" spans="1:23" s="1" customFormat="1" ht="18" x14ac:dyDescent="0.35">
      <c r="A104" s="33">
        <v>66</v>
      </c>
      <c r="B104" s="32" t="s">
        <v>217</v>
      </c>
      <c r="C104" s="32" t="s">
        <v>218</v>
      </c>
      <c r="D104" s="73">
        <v>2100</v>
      </c>
      <c r="E104" s="16" t="s">
        <v>109</v>
      </c>
      <c r="F104" s="16" t="s">
        <v>62</v>
      </c>
      <c r="G104" s="16" t="s">
        <v>65</v>
      </c>
      <c r="H104" s="37">
        <f t="shared" si="11"/>
        <v>2499</v>
      </c>
      <c r="I104" s="54" t="s">
        <v>104</v>
      </c>
      <c r="J104" s="90"/>
      <c r="K104" s="9"/>
    </row>
    <row r="105" spans="1:23" s="1" customFormat="1" ht="18" x14ac:dyDescent="0.35">
      <c r="A105" s="33">
        <v>67</v>
      </c>
      <c r="B105" s="16" t="s">
        <v>228</v>
      </c>
      <c r="C105" s="32" t="s">
        <v>229</v>
      </c>
      <c r="D105" s="73">
        <v>1200</v>
      </c>
      <c r="E105" s="16" t="s">
        <v>109</v>
      </c>
      <c r="F105" s="16" t="s">
        <v>62</v>
      </c>
      <c r="G105" s="16" t="s">
        <v>65</v>
      </c>
      <c r="H105" s="37">
        <f t="shared" ref="H105" si="12">D105*1.19</f>
        <v>1428</v>
      </c>
      <c r="I105" s="54" t="s">
        <v>104</v>
      </c>
      <c r="J105" s="90"/>
      <c r="K105" s="9"/>
    </row>
    <row r="106" spans="1:23" s="1" customFormat="1" ht="18" x14ac:dyDescent="0.35">
      <c r="A106" s="33">
        <v>68</v>
      </c>
      <c r="B106" s="32" t="s">
        <v>230</v>
      </c>
      <c r="C106" s="32" t="s">
        <v>231</v>
      </c>
      <c r="D106" s="73">
        <v>6000</v>
      </c>
      <c r="E106" s="16" t="s">
        <v>109</v>
      </c>
      <c r="F106" s="16" t="s">
        <v>69</v>
      </c>
      <c r="G106" s="16" t="s">
        <v>63</v>
      </c>
      <c r="H106" s="37">
        <f t="shared" si="11"/>
        <v>7140</v>
      </c>
      <c r="I106" s="54" t="s">
        <v>104</v>
      </c>
      <c r="J106" s="90"/>
      <c r="K106" s="9"/>
    </row>
    <row r="107" spans="1:23" s="1" customFormat="1" ht="18" x14ac:dyDescent="0.35">
      <c r="A107" s="33">
        <v>69</v>
      </c>
      <c r="B107" s="32" t="s">
        <v>232</v>
      </c>
      <c r="C107" s="32" t="s">
        <v>233</v>
      </c>
      <c r="D107" s="73">
        <v>1500</v>
      </c>
      <c r="E107" s="16" t="s">
        <v>109</v>
      </c>
      <c r="F107" s="16" t="s">
        <v>69</v>
      </c>
      <c r="G107" s="16" t="s">
        <v>63</v>
      </c>
      <c r="H107" s="37">
        <f t="shared" si="11"/>
        <v>1785</v>
      </c>
      <c r="I107" s="54" t="s">
        <v>104</v>
      </c>
      <c r="J107" s="90"/>
      <c r="K107" s="9"/>
    </row>
    <row r="108" spans="1:23" s="1" customFormat="1" ht="18" x14ac:dyDescent="0.35">
      <c r="A108" s="33">
        <v>70</v>
      </c>
      <c r="B108" s="32" t="s">
        <v>263</v>
      </c>
      <c r="C108" s="32" t="s">
        <v>264</v>
      </c>
      <c r="D108" s="73">
        <v>900</v>
      </c>
      <c r="E108" s="16" t="s">
        <v>109</v>
      </c>
      <c r="F108" s="16"/>
      <c r="G108" s="16"/>
      <c r="H108" s="37">
        <f t="shared" si="11"/>
        <v>1071</v>
      </c>
      <c r="I108" s="54" t="s">
        <v>104</v>
      </c>
      <c r="J108" s="90"/>
      <c r="K108" s="9"/>
      <c r="O108" s="140"/>
      <c r="P108" s="140"/>
      <c r="Q108" s="140"/>
      <c r="R108" s="140"/>
      <c r="S108" s="140"/>
      <c r="T108" s="140"/>
      <c r="U108" s="140"/>
      <c r="V108" s="36"/>
      <c r="W108" s="9"/>
    </row>
    <row r="109" spans="1:23" s="1" customFormat="1" ht="18" x14ac:dyDescent="0.35">
      <c r="A109" s="33">
        <v>71</v>
      </c>
      <c r="B109" s="32" t="s">
        <v>285</v>
      </c>
      <c r="C109" s="32" t="s">
        <v>286</v>
      </c>
      <c r="D109" s="73">
        <v>3500</v>
      </c>
      <c r="E109" s="16" t="s">
        <v>109</v>
      </c>
      <c r="F109" s="16" t="s">
        <v>69</v>
      </c>
      <c r="G109" s="16" t="s">
        <v>63</v>
      </c>
      <c r="H109" s="37">
        <f t="shared" si="11"/>
        <v>4165</v>
      </c>
      <c r="I109" s="54" t="s">
        <v>104</v>
      </c>
      <c r="J109" s="90"/>
      <c r="K109" s="9"/>
      <c r="O109" s="86"/>
      <c r="P109" s="86"/>
      <c r="Q109" s="86"/>
      <c r="R109" s="86"/>
      <c r="S109" s="86"/>
      <c r="T109" s="86"/>
      <c r="U109" s="86"/>
      <c r="V109" s="36"/>
      <c r="W109" s="9"/>
    </row>
    <row r="110" spans="1:23" s="1" customFormat="1" ht="36" x14ac:dyDescent="0.35">
      <c r="A110" s="33">
        <v>72</v>
      </c>
      <c r="B110" s="32" t="s">
        <v>295</v>
      </c>
      <c r="C110" s="48" t="s">
        <v>296</v>
      </c>
      <c r="D110" s="73">
        <v>10000</v>
      </c>
      <c r="E110" s="16" t="s">
        <v>109</v>
      </c>
      <c r="F110" s="16" t="s">
        <v>62</v>
      </c>
      <c r="G110" s="16" t="s">
        <v>63</v>
      </c>
      <c r="H110" s="37">
        <f t="shared" si="11"/>
        <v>11900</v>
      </c>
      <c r="I110" s="54" t="s">
        <v>104</v>
      </c>
      <c r="J110" s="90"/>
      <c r="K110" s="9"/>
      <c r="O110" s="86"/>
      <c r="P110" s="86"/>
      <c r="Q110" s="86"/>
      <c r="R110" s="86"/>
      <c r="S110" s="86"/>
      <c r="T110" s="86"/>
      <c r="U110" s="86"/>
      <c r="V110" s="36"/>
      <c r="W110" s="9"/>
    </row>
    <row r="111" spans="1:23" s="1" customFormat="1" ht="18" x14ac:dyDescent="0.35">
      <c r="A111" s="33">
        <v>73</v>
      </c>
      <c r="B111" s="32" t="s">
        <v>299</v>
      </c>
      <c r="C111" s="32" t="s">
        <v>300</v>
      </c>
      <c r="D111" s="73">
        <v>150</v>
      </c>
      <c r="E111" s="16" t="s">
        <v>109</v>
      </c>
      <c r="F111" s="16" t="s">
        <v>69</v>
      </c>
      <c r="G111" s="16" t="s">
        <v>63</v>
      </c>
      <c r="H111" s="37">
        <f t="shared" si="11"/>
        <v>178.5</v>
      </c>
      <c r="I111" s="54" t="s">
        <v>104</v>
      </c>
      <c r="J111" s="90"/>
      <c r="K111" s="9"/>
      <c r="O111" s="86"/>
      <c r="P111" s="86"/>
      <c r="Q111" s="86"/>
      <c r="R111" s="86"/>
      <c r="S111" s="86"/>
      <c r="T111" s="86"/>
      <c r="U111" s="86"/>
      <c r="V111" s="36"/>
      <c r="W111" s="9"/>
    </row>
    <row r="112" spans="1:23" s="1" customFormat="1" ht="36" x14ac:dyDescent="0.35">
      <c r="A112" s="33">
        <v>74</v>
      </c>
      <c r="B112" s="32" t="s">
        <v>324</v>
      </c>
      <c r="C112" s="48" t="s">
        <v>325</v>
      </c>
      <c r="D112" s="73"/>
      <c r="E112" s="16" t="s">
        <v>109</v>
      </c>
      <c r="F112" s="16"/>
      <c r="G112" s="16"/>
      <c r="H112" s="37">
        <f t="shared" si="11"/>
        <v>0</v>
      </c>
      <c r="I112" s="54"/>
      <c r="J112" s="90"/>
      <c r="K112" s="9"/>
      <c r="O112" s="87"/>
      <c r="P112" s="87"/>
      <c r="Q112" s="87"/>
      <c r="R112" s="87"/>
      <c r="S112" s="87"/>
      <c r="T112" s="87"/>
      <c r="U112" s="87"/>
      <c r="V112" s="36"/>
      <c r="W112" s="9"/>
    </row>
    <row r="113" spans="1:23" s="1" customFormat="1" ht="18" x14ac:dyDescent="0.35">
      <c r="A113" s="33">
        <v>75</v>
      </c>
      <c r="B113" s="32" t="s">
        <v>326</v>
      </c>
      <c r="C113" s="32" t="s">
        <v>327</v>
      </c>
      <c r="D113" s="73">
        <v>2000</v>
      </c>
      <c r="E113" s="16" t="s">
        <v>109</v>
      </c>
      <c r="F113" s="16" t="s">
        <v>69</v>
      </c>
      <c r="G113" s="16" t="s">
        <v>63</v>
      </c>
      <c r="H113" s="37">
        <f t="shared" si="11"/>
        <v>2380</v>
      </c>
      <c r="I113" s="54" t="s">
        <v>104</v>
      </c>
      <c r="J113" s="90"/>
      <c r="K113" s="9"/>
      <c r="O113" s="87"/>
      <c r="P113" s="87"/>
      <c r="Q113" s="87"/>
      <c r="R113" s="87"/>
      <c r="S113" s="87"/>
      <c r="T113" s="87"/>
      <c r="U113" s="87"/>
      <c r="V113" s="36"/>
      <c r="W113" s="9"/>
    </row>
    <row r="114" spans="1:23" s="1" customFormat="1" ht="18" hidden="1" x14ac:dyDescent="0.35">
      <c r="A114" s="33"/>
      <c r="B114" s="134" t="s">
        <v>76</v>
      </c>
      <c r="C114" s="136"/>
      <c r="D114" s="115">
        <f>SUM(D100:D111)</f>
        <v>37050</v>
      </c>
      <c r="E114" s="136"/>
      <c r="F114" s="136"/>
      <c r="G114" s="136"/>
      <c r="H114" s="36">
        <f>SUM(H100:H111)</f>
        <v>44089.5</v>
      </c>
      <c r="I114" s="9"/>
      <c r="J114" s="90"/>
      <c r="K114" s="9"/>
      <c r="O114" s="141"/>
      <c r="P114" s="141"/>
      <c r="Q114" s="141"/>
      <c r="R114" s="76"/>
      <c r="S114" s="23"/>
      <c r="T114" s="23"/>
      <c r="U114" s="23"/>
      <c r="V114" s="53"/>
      <c r="W114" s="54"/>
    </row>
    <row r="115" spans="1:23" ht="18" hidden="1" x14ac:dyDescent="0.35">
      <c r="A115" s="33"/>
      <c r="B115" s="134"/>
      <c r="C115" s="136"/>
      <c r="D115" s="115"/>
      <c r="E115" s="136"/>
      <c r="F115" s="136"/>
      <c r="G115" s="136"/>
      <c r="H115" s="36"/>
      <c r="I115" s="9"/>
      <c r="J115" s="89"/>
      <c r="K115" s="8"/>
    </row>
    <row r="116" spans="1:23" ht="18" hidden="1" x14ac:dyDescent="0.35">
      <c r="A116" s="142" t="s">
        <v>254</v>
      </c>
      <c r="B116" s="142"/>
      <c r="C116" s="142"/>
      <c r="D116" s="142"/>
      <c r="E116" s="142"/>
      <c r="F116" s="142"/>
      <c r="G116" s="142"/>
      <c r="H116" s="36"/>
      <c r="I116" s="9"/>
      <c r="J116" s="89"/>
      <c r="K116" s="8"/>
    </row>
    <row r="117" spans="1:23" ht="18" x14ac:dyDescent="0.35">
      <c r="A117" s="34">
        <v>76</v>
      </c>
      <c r="B117" s="20" t="s">
        <v>256</v>
      </c>
      <c r="C117" s="21" t="s">
        <v>255</v>
      </c>
      <c r="D117" s="74">
        <v>1680</v>
      </c>
      <c r="E117" s="16" t="s">
        <v>109</v>
      </c>
      <c r="F117" s="20" t="s">
        <v>60</v>
      </c>
      <c r="G117" s="20" t="s">
        <v>65</v>
      </c>
      <c r="H117" s="37">
        <f t="shared" ref="H117" si="13">D117*1.19</f>
        <v>1999.1999999999998</v>
      </c>
      <c r="I117" s="54" t="s">
        <v>104</v>
      </c>
      <c r="J117" s="89"/>
      <c r="K117" s="8"/>
    </row>
    <row r="118" spans="1:23" ht="18" hidden="1" x14ac:dyDescent="0.35">
      <c r="A118" s="143" t="s">
        <v>76</v>
      </c>
      <c r="B118" s="143"/>
      <c r="C118" s="143"/>
      <c r="D118" s="118">
        <f>SUM(D116:D117)</f>
        <v>1680</v>
      </c>
      <c r="E118" s="20"/>
      <c r="F118" s="20"/>
      <c r="G118" s="20"/>
      <c r="H118" s="53">
        <f>SUM(H117)</f>
        <v>1999.1999999999998</v>
      </c>
      <c r="I118" s="54" t="s">
        <v>104</v>
      </c>
      <c r="J118" s="89"/>
      <c r="K118" s="8"/>
    </row>
    <row r="119" spans="1:23" ht="18" hidden="1" x14ac:dyDescent="0.35">
      <c r="A119" s="33"/>
      <c r="B119" s="134"/>
      <c r="C119" s="136"/>
      <c r="D119" s="115"/>
      <c r="E119" s="136"/>
      <c r="F119" s="136"/>
      <c r="G119" s="136"/>
      <c r="H119" s="36"/>
      <c r="I119" s="9"/>
      <c r="J119" s="89"/>
      <c r="K119" s="8"/>
    </row>
    <row r="120" spans="1:23" ht="18" hidden="1" x14ac:dyDescent="0.35">
      <c r="A120" s="142" t="s">
        <v>333</v>
      </c>
      <c r="B120" s="142"/>
      <c r="C120" s="142"/>
      <c r="D120" s="142"/>
      <c r="E120" s="142"/>
      <c r="F120" s="142"/>
      <c r="G120" s="142"/>
      <c r="H120" s="36"/>
      <c r="I120" s="9"/>
      <c r="J120" s="89"/>
      <c r="K120" s="8"/>
    </row>
    <row r="121" spans="1:23" s="1" customFormat="1" ht="30" customHeight="1" x14ac:dyDescent="0.35">
      <c r="A121" s="34">
        <v>77</v>
      </c>
      <c r="B121" s="20" t="s">
        <v>334</v>
      </c>
      <c r="C121" s="21" t="s">
        <v>335</v>
      </c>
      <c r="D121" s="74">
        <v>58823.53</v>
      </c>
      <c r="E121" s="16" t="s">
        <v>109</v>
      </c>
      <c r="F121" s="20" t="s">
        <v>60</v>
      </c>
      <c r="G121" s="20" t="s">
        <v>63</v>
      </c>
      <c r="H121" s="37">
        <f t="shared" ref="H121" si="14">D121*1.19</f>
        <v>70000.00069999999</v>
      </c>
      <c r="I121" s="54" t="s">
        <v>104</v>
      </c>
      <c r="J121" s="90"/>
      <c r="K121" s="9"/>
    </row>
    <row r="122" spans="1:23" ht="18" hidden="1" x14ac:dyDescent="0.35">
      <c r="A122" s="143" t="s">
        <v>76</v>
      </c>
      <c r="B122" s="143"/>
      <c r="C122" s="143"/>
      <c r="D122" s="118">
        <f>SUM(D120:D121)</f>
        <v>58823.53</v>
      </c>
      <c r="E122" s="20"/>
      <c r="F122" s="20"/>
      <c r="G122" s="20"/>
      <c r="H122" s="53">
        <f>SUM(H121)</f>
        <v>70000.00069999999</v>
      </c>
      <c r="I122" s="54" t="s">
        <v>104</v>
      </c>
      <c r="J122" s="89"/>
      <c r="K122" s="8"/>
    </row>
    <row r="123" spans="1:23" s="1" customFormat="1" ht="30" hidden="1" customHeight="1" x14ac:dyDescent="0.35">
      <c r="A123" s="34"/>
      <c r="B123" s="20"/>
      <c r="C123" s="21"/>
      <c r="D123" s="74"/>
      <c r="E123" s="20"/>
      <c r="F123" s="20"/>
      <c r="G123" s="20"/>
      <c r="H123" s="26"/>
      <c r="I123" s="8"/>
      <c r="J123" s="90"/>
      <c r="K123" s="9"/>
    </row>
    <row r="124" spans="1:23" s="1" customFormat="1" ht="30" hidden="1" customHeight="1" thickBot="1" x14ac:dyDescent="0.4">
      <c r="A124" s="142" t="s">
        <v>11</v>
      </c>
      <c r="B124" s="142"/>
      <c r="C124" s="142"/>
      <c r="D124" s="142"/>
      <c r="E124" s="142"/>
      <c r="F124" s="142"/>
      <c r="G124" s="142"/>
      <c r="H124" s="36"/>
      <c r="I124" s="9"/>
      <c r="J124" s="90"/>
      <c r="K124" s="9"/>
    </row>
    <row r="125" spans="1:23" ht="18" x14ac:dyDescent="0.35">
      <c r="A125" s="34">
        <v>78</v>
      </c>
      <c r="B125" s="20" t="s">
        <v>36</v>
      </c>
      <c r="C125" s="21" t="s">
        <v>37</v>
      </c>
      <c r="D125" s="74">
        <v>16800</v>
      </c>
      <c r="E125" s="16" t="s">
        <v>109</v>
      </c>
      <c r="F125" s="20" t="s">
        <v>60</v>
      </c>
      <c r="G125" s="20" t="s">
        <v>65</v>
      </c>
      <c r="H125" s="37">
        <f t="shared" ref="H125" si="15">D125*1.19</f>
        <v>19992</v>
      </c>
      <c r="I125" s="54" t="s">
        <v>104</v>
      </c>
      <c r="J125" s="89"/>
      <c r="K125" s="8"/>
    </row>
    <row r="126" spans="1:23" ht="18" hidden="1" x14ac:dyDescent="0.35">
      <c r="A126" s="143" t="s">
        <v>76</v>
      </c>
      <c r="B126" s="143"/>
      <c r="C126" s="143"/>
      <c r="D126" s="118">
        <f>SUM(D124:D125)</f>
        <v>16800</v>
      </c>
      <c r="E126" s="20"/>
      <c r="F126" s="20"/>
      <c r="G126" s="20"/>
      <c r="H126" s="53">
        <f>SUM(H125)</f>
        <v>19992</v>
      </c>
      <c r="I126" s="54" t="s">
        <v>104</v>
      </c>
      <c r="J126" s="89"/>
      <c r="K126" s="8"/>
    </row>
    <row r="127" spans="1:23" ht="18" hidden="1" x14ac:dyDescent="0.35">
      <c r="A127" s="137"/>
      <c r="B127" s="137"/>
      <c r="C127" s="137"/>
      <c r="D127" s="118"/>
      <c r="E127" s="20"/>
      <c r="F127" s="20"/>
      <c r="G127" s="20"/>
      <c r="H127" s="53"/>
      <c r="I127" s="54"/>
      <c r="J127" s="89"/>
      <c r="K127" s="8"/>
    </row>
    <row r="128" spans="1:23" ht="18" hidden="1" x14ac:dyDescent="0.35">
      <c r="A128" s="142" t="s">
        <v>12</v>
      </c>
      <c r="B128" s="142"/>
      <c r="C128" s="142"/>
      <c r="D128" s="142"/>
      <c r="E128" s="142"/>
      <c r="F128" s="142"/>
      <c r="G128" s="142"/>
      <c r="H128" s="36"/>
      <c r="I128" s="9"/>
      <c r="J128" s="89"/>
      <c r="K128" s="8"/>
    </row>
    <row r="129" spans="1:13" ht="18" x14ac:dyDescent="0.35">
      <c r="A129" s="34">
        <v>79</v>
      </c>
      <c r="B129" s="20" t="s">
        <v>38</v>
      </c>
      <c r="C129" s="21" t="s">
        <v>39</v>
      </c>
      <c r="D129" s="74">
        <v>1000</v>
      </c>
      <c r="E129" s="16" t="s">
        <v>109</v>
      </c>
      <c r="F129" s="20" t="s">
        <v>60</v>
      </c>
      <c r="G129" s="20" t="s">
        <v>63</v>
      </c>
      <c r="H129" s="37">
        <f t="shared" ref="H129:H130" si="16">D129*1.19</f>
        <v>1190</v>
      </c>
      <c r="I129" s="54" t="s">
        <v>104</v>
      </c>
      <c r="J129" s="89"/>
      <c r="K129" s="8"/>
    </row>
    <row r="130" spans="1:13" s="1" customFormat="1" ht="30" customHeight="1" x14ac:dyDescent="0.35">
      <c r="A130" s="34">
        <v>80</v>
      </c>
      <c r="B130" s="20" t="s">
        <v>191</v>
      </c>
      <c r="C130" s="32" t="s">
        <v>253</v>
      </c>
      <c r="D130" s="74">
        <v>17500</v>
      </c>
      <c r="E130" s="16" t="s">
        <v>109</v>
      </c>
      <c r="F130" s="20" t="s">
        <v>60</v>
      </c>
      <c r="G130" s="20" t="s">
        <v>63</v>
      </c>
      <c r="H130" s="37">
        <f t="shared" si="16"/>
        <v>20825</v>
      </c>
      <c r="I130" s="54" t="s">
        <v>104</v>
      </c>
      <c r="J130" s="90"/>
      <c r="K130" s="9"/>
    </row>
    <row r="131" spans="1:13" s="45" customFormat="1" ht="18" hidden="1" x14ac:dyDescent="0.35">
      <c r="A131" s="143"/>
      <c r="B131" s="143"/>
      <c r="C131" s="143"/>
      <c r="D131" s="118"/>
      <c r="E131" s="155"/>
      <c r="F131" s="155"/>
      <c r="G131" s="155"/>
      <c r="H131" s="53">
        <f>SUM(H129:H130)</f>
        <v>22015</v>
      </c>
      <c r="I131" s="54" t="s">
        <v>104</v>
      </c>
      <c r="J131" s="100"/>
      <c r="K131" s="44"/>
    </row>
    <row r="132" spans="1:13" s="45" customFormat="1" ht="18" hidden="1" x14ac:dyDescent="0.35">
      <c r="A132" s="33"/>
      <c r="B132" s="143" t="s">
        <v>108</v>
      </c>
      <c r="C132" s="143"/>
      <c r="D132" s="143"/>
      <c r="E132" s="16"/>
      <c r="F132" s="16"/>
      <c r="G132" s="16"/>
      <c r="H132" s="26"/>
      <c r="I132" s="8"/>
      <c r="J132" s="100"/>
      <c r="K132" s="44"/>
    </row>
    <row r="133" spans="1:13" s="45" customFormat="1" ht="18" hidden="1" x14ac:dyDescent="0.35">
      <c r="A133" s="144" t="s">
        <v>13</v>
      </c>
      <c r="B133" s="144"/>
      <c r="C133" s="144"/>
      <c r="D133" s="144"/>
      <c r="E133" s="144"/>
      <c r="F133" s="144"/>
      <c r="G133" s="144"/>
      <c r="H133" s="36"/>
      <c r="I133" s="9"/>
      <c r="J133" s="100"/>
      <c r="K133" s="44"/>
    </row>
    <row r="134" spans="1:13" s="45" customFormat="1" ht="18" x14ac:dyDescent="0.35">
      <c r="A134" s="41">
        <v>81</v>
      </c>
      <c r="B134" s="42" t="s">
        <v>111</v>
      </c>
      <c r="C134" s="42" t="s">
        <v>112</v>
      </c>
      <c r="D134" s="75">
        <v>110000</v>
      </c>
      <c r="E134" s="42" t="s">
        <v>109</v>
      </c>
      <c r="F134" s="42" t="s">
        <v>66</v>
      </c>
      <c r="G134" s="42" t="s">
        <v>63</v>
      </c>
      <c r="H134" s="43">
        <f t="shared" ref="H134:H183" si="17">D134*1.19</f>
        <v>130900</v>
      </c>
      <c r="I134" s="46"/>
      <c r="J134" s="100"/>
      <c r="K134" s="44"/>
    </row>
    <row r="135" spans="1:13" s="45" customFormat="1" ht="18" x14ac:dyDescent="0.35">
      <c r="A135" s="41">
        <v>82</v>
      </c>
      <c r="B135" s="42" t="s">
        <v>119</v>
      </c>
      <c r="C135" s="42" t="s">
        <v>117</v>
      </c>
      <c r="D135" s="75">
        <v>140000</v>
      </c>
      <c r="E135" s="42" t="s">
        <v>109</v>
      </c>
      <c r="F135" s="42" t="s">
        <v>62</v>
      </c>
      <c r="G135" s="42" t="s">
        <v>63</v>
      </c>
      <c r="H135" s="43">
        <f t="shared" si="17"/>
        <v>166600</v>
      </c>
      <c r="I135" s="46"/>
      <c r="J135" s="100"/>
      <c r="K135" s="44"/>
    </row>
    <row r="136" spans="1:13" s="45" customFormat="1" ht="18" x14ac:dyDescent="0.35">
      <c r="A136" s="41">
        <v>83</v>
      </c>
      <c r="B136" s="42" t="s">
        <v>120</v>
      </c>
      <c r="C136" s="42" t="s">
        <v>118</v>
      </c>
      <c r="D136" s="75">
        <v>100000</v>
      </c>
      <c r="E136" s="42" t="s">
        <v>109</v>
      </c>
      <c r="F136" s="42" t="s">
        <v>62</v>
      </c>
      <c r="G136" s="42" t="s">
        <v>63</v>
      </c>
      <c r="H136" s="43">
        <f t="shared" si="17"/>
        <v>119000</v>
      </c>
      <c r="I136" s="46"/>
      <c r="J136" s="100"/>
      <c r="K136" s="44"/>
    </row>
    <row r="137" spans="1:13" s="45" customFormat="1" ht="18" x14ac:dyDescent="0.35">
      <c r="A137" s="41">
        <v>84</v>
      </c>
      <c r="B137" s="42" t="s">
        <v>122</v>
      </c>
      <c r="C137" s="42" t="s">
        <v>121</v>
      </c>
      <c r="D137" s="75">
        <v>60000</v>
      </c>
      <c r="E137" s="42" t="s">
        <v>109</v>
      </c>
      <c r="F137" s="42" t="s">
        <v>62</v>
      </c>
      <c r="G137" s="42" t="s">
        <v>63</v>
      </c>
      <c r="H137" s="43">
        <f t="shared" si="17"/>
        <v>71400</v>
      </c>
      <c r="I137" s="46"/>
      <c r="J137" s="100"/>
      <c r="K137" s="44"/>
    </row>
    <row r="138" spans="1:13" s="45" customFormat="1" ht="18" x14ac:dyDescent="0.35">
      <c r="A138" s="41">
        <v>85</v>
      </c>
      <c r="B138" s="42" t="s">
        <v>239</v>
      </c>
      <c r="C138" s="42" t="s">
        <v>140</v>
      </c>
      <c r="D138" s="75">
        <v>45000</v>
      </c>
      <c r="E138" s="42" t="s">
        <v>109</v>
      </c>
      <c r="F138" s="42" t="s">
        <v>62</v>
      </c>
      <c r="G138" s="42" t="s">
        <v>63</v>
      </c>
      <c r="H138" s="43">
        <f t="shared" si="17"/>
        <v>53550</v>
      </c>
      <c r="I138" s="46"/>
      <c r="J138" s="100"/>
      <c r="K138" s="44"/>
    </row>
    <row r="139" spans="1:13" s="45" customFormat="1" ht="18" x14ac:dyDescent="0.35">
      <c r="A139" s="41">
        <v>86</v>
      </c>
      <c r="B139" s="42" t="s">
        <v>278</v>
      </c>
      <c r="C139" s="42" t="s">
        <v>141</v>
      </c>
      <c r="D139" s="75">
        <v>1000</v>
      </c>
      <c r="E139" s="42" t="s">
        <v>109</v>
      </c>
      <c r="F139" s="42" t="s">
        <v>62</v>
      </c>
      <c r="G139" s="42" t="s">
        <v>63</v>
      </c>
      <c r="H139" s="43">
        <f t="shared" si="17"/>
        <v>1190</v>
      </c>
      <c r="I139" s="46"/>
      <c r="J139" s="100"/>
      <c r="K139" s="44"/>
    </row>
    <row r="140" spans="1:13" s="1" customFormat="1" ht="18" x14ac:dyDescent="0.35">
      <c r="A140" s="41">
        <v>87</v>
      </c>
      <c r="B140" s="42" t="s">
        <v>142</v>
      </c>
      <c r="C140" s="42" t="s">
        <v>143</v>
      </c>
      <c r="D140" s="75">
        <v>20000</v>
      </c>
      <c r="E140" s="42" t="s">
        <v>109</v>
      </c>
      <c r="F140" s="42" t="s">
        <v>62</v>
      </c>
      <c r="G140" s="42" t="s">
        <v>63</v>
      </c>
      <c r="H140" s="43">
        <f t="shared" si="17"/>
        <v>23800</v>
      </c>
      <c r="I140" s="46"/>
      <c r="J140" s="90"/>
      <c r="K140" s="9"/>
    </row>
    <row r="141" spans="1:13" s="1" customFormat="1" ht="18" x14ac:dyDescent="0.35">
      <c r="A141" s="41">
        <v>88</v>
      </c>
      <c r="B141" s="42" t="s">
        <v>279</v>
      </c>
      <c r="C141" s="42" t="s">
        <v>151</v>
      </c>
      <c r="D141" s="75">
        <v>130000</v>
      </c>
      <c r="E141" s="42" t="s">
        <v>109</v>
      </c>
      <c r="F141" s="42" t="s">
        <v>62</v>
      </c>
      <c r="G141" s="42" t="s">
        <v>63</v>
      </c>
      <c r="H141" s="43">
        <f t="shared" si="17"/>
        <v>154700</v>
      </c>
      <c r="I141" s="46"/>
      <c r="J141" s="90"/>
      <c r="K141" s="9"/>
      <c r="M141" s="19"/>
    </row>
    <row r="142" spans="1:13" s="1" customFormat="1" ht="18" x14ac:dyDescent="0.35">
      <c r="A142" s="41">
        <v>89</v>
      </c>
      <c r="B142" s="42" t="s">
        <v>273</v>
      </c>
      <c r="C142" s="42" t="s">
        <v>144</v>
      </c>
      <c r="D142" s="75">
        <v>15000</v>
      </c>
      <c r="E142" s="42" t="s">
        <v>109</v>
      </c>
      <c r="F142" s="42" t="s">
        <v>62</v>
      </c>
      <c r="G142" s="42" t="s">
        <v>63</v>
      </c>
      <c r="H142" s="43">
        <f t="shared" si="17"/>
        <v>17850</v>
      </c>
      <c r="I142" s="46"/>
      <c r="J142" s="90"/>
      <c r="K142" s="9"/>
    </row>
    <row r="143" spans="1:13" s="1" customFormat="1" ht="18" x14ac:dyDescent="0.35">
      <c r="A143" s="41">
        <v>90</v>
      </c>
      <c r="B143" s="42" t="s">
        <v>280</v>
      </c>
      <c r="C143" s="42" t="s">
        <v>121</v>
      </c>
      <c r="D143" s="75">
        <v>60000</v>
      </c>
      <c r="E143" s="42" t="s">
        <v>109</v>
      </c>
      <c r="F143" s="42" t="s">
        <v>62</v>
      </c>
      <c r="G143" s="42" t="s">
        <v>63</v>
      </c>
      <c r="H143" s="43">
        <f t="shared" si="17"/>
        <v>71400</v>
      </c>
      <c r="I143" s="46"/>
      <c r="J143" s="90"/>
      <c r="K143" s="9"/>
    </row>
    <row r="144" spans="1:13" s="1" customFormat="1" ht="18" x14ac:dyDescent="0.35">
      <c r="A144" s="33">
        <v>91</v>
      </c>
      <c r="B144" s="16" t="s">
        <v>75</v>
      </c>
      <c r="C144" s="21" t="s">
        <v>41</v>
      </c>
      <c r="D144" s="73">
        <v>130000</v>
      </c>
      <c r="E144" s="16" t="s">
        <v>109</v>
      </c>
      <c r="F144" s="16" t="s">
        <v>66</v>
      </c>
      <c r="G144" s="16" t="s">
        <v>63</v>
      </c>
      <c r="H144" s="37">
        <f t="shared" si="17"/>
        <v>154700</v>
      </c>
      <c r="I144" s="9"/>
      <c r="J144" s="90"/>
      <c r="K144" s="9"/>
    </row>
    <row r="145" spans="1:14" s="1" customFormat="1" ht="18" x14ac:dyDescent="0.35">
      <c r="A145" s="33">
        <v>92</v>
      </c>
      <c r="B145" s="16" t="s">
        <v>25</v>
      </c>
      <c r="C145" s="21" t="s">
        <v>84</v>
      </c>
      <c r="D145" s="73">
        <v>40000</v>
      </c>
      <c r="E145" s="16" t="s">
        <v>109</v>
      </c>
      <c r="F145" s="16" t="s">
        <v>66</v>
      </c>
      <c r="G145" s="16" t="s">
        <v>63</v>
      </c>
      <c r="H145" s="37">
        <f t="shared" si="17"/>
        <v>47600</v>
      </c>
      <c r="I145" s="9"/>
      <c r="J145" s="90"/>
      <c r="K145" s="9"/>
      <c r="N145" s="46"/>
    </row>
    <row r="146" spans="1:14" s="1" customFormat="1" ht="18" x14ac:dyDescent="0.35">
      <c r="A146" s="33">
        <v>93</v>
      </c>
      <c r="B146" s="16" t="s">
        <v>74</v>
      </c>
      <c r="C146" s="21" t="s">
        <v>42</v>
      </c>
      <c r="D146" s="73">
        <v>100000</v>
      </c>
      <c r="E146" s="16" t="s">
        <v>109</v>
      </c>
      <c r="F146" s="16" t="s">
        <v>66</v>
      </c>
      <c r="G146" s="16" t="s">
        <v>63</v>
      </c>
      <c r="H146" s="37">
        <f t="shared" si="17"/>
        <v>119000</v>
      </c>
      <c r="I146" s="9"/>
      <c r="J146" s="90"/>
      <c r="K146" s="9"/>
    </row>
    <row r="147" spans="1:14" s="1" customFormat="1" ht="18" x14ac:dyDescent="0.35">
      <c r="A147" s="33">
        <v>94</v>
      </c>
      <c r="B147" s="16" t="s">
        <v>320</v>
      </c>
      <c r="C147" s="21" t="s">
        <v>319</v>
      </c>
      <c r="D147" s="73">
        <v>18000</v>
      </c>
      <c r="E147" s="16" t="s">
        <v>109</v>
      </c>
      <c r="F147" s="16" t="s">
        <v>64</v>
      </c>
      <c r="G147" s="16" t="s">
        <v>63</v>
      </c>
      <c r="H147" s="37">
        <f t="shared" si="17"/>
        <v>21420</v>
      </c>
      <c r="I147" s="9"/>
      <c r="J147" s="90"/>
      <c r="K147" s="9"/>
    </row>
    <row r="148" spans="1:14" s="1" customFormat="1" ht="18" x14ac:dyDescent="0.35">
      <c r="A148" s="33">
        <v>95</v>
      </c>
      <c r="B148" s="16" t="s">
        <v>82</v>
      </c>
      <c r="C148" s="16" t="s">
        <v>83</v>
      </c>
      <c r="D148" s="73">
        <v>80000</v>
      </c>
      <c r="E148" s="16" t="s">
        <v>109</v>
      </c>
      <c r="F148" s="16" t="s">
        <v>66</v>
      </c>
      <c r="G148" s="16" t="s">
        <v>63</v>
      </c>
      <c r="H148" s="37">
        <f t="shared" si="17"/>
        <v>95200</v>
      </c>
      <c r="I148" s="46"/>
      <c r="J148" s="90"/>
      <c r="K148" s="9"/>
    </row>
    <row r="149" spans="1:14" s="1" customFormat="1" ht="18" x14ac:dyDescent="0.35">
      <c r="A149" s="33">
        <v>96</v>
      </c>
      <c r="B149" s="16" t="s">
        <v>277</v>
      </c>
      <c r="C149" s="16" t="s">
        <v>81</v>
      </c>
      <c r="D149" s="73">
        <v>50000</v>
      </c>
      <c r="E149" s="16" t="s">
        <v>109</v>
      </c>
      <c r="F149" s="16" t="s">
        <v>66</v>
      </c>
      <c r="G149" s="16" t="s">
        <v>63</v>
      </c>
      <c r="H149" s="37">
        <f t="shared" si="17"/>
        <v>59500</v>
      </c>
      <c r="I149" s="46"/>
      <c r="J149" s="90"/>
      <c r="K149" s="9"/>
    </row>
    <row r="150" spans="1:14" s="1" customFormat="1" ht="18" x14ac:dyDescent="0.35">
      <c r="A150" s="33">
        <v>97</v>
      </c>
      <c r="B150" s="16" t="s">
        <v>80</v>
      </c>
      <c r="C150" s="16" t="s">
        <v>79</v>
      </c>
      <c r="D150" s="73">
        <v>100000</v>
      </c>
      <c r="E150" s="16" t="s">
        <v>109</v>
      </c>
      <c r="F150" s="16" t="s">
        <v>66</v>
      </c>
      <c r="G150" s="16" t="s">
        <v>63</v>
      </c>
      <c r="H150" s="37">
        <f t="shared" si="17"/>
        <v>119000</v>
      </c>
      <c r="I150" s="9"/>
      <c r="J150" s="90"/>
      <c r="K150" s="9"/>
    </row>
    <row r="151" spans="1:14" s="1" customFormat="1" ht="18" x14ac:dyDescent="0.35">
      <c r="A151" s="33">
        <v>98</v>
      </c>
      <c r="B151" s="16" t="s">
        <v>281</v>
      </c>
      <c r="C151" s="16" t="s">
        <v>282</v>
      </c>
      <c r="D151" s="73">
        <v>5000</v>
      </c>
      <c r="E151" s="16" t="s">
        <v>109</v>
      </c>
      <c r="F151" s="16" t="s">
        <v>61</v>
      </c>
      <c r="G151" s="16" t="s">
        <v>63</v>
      </c>
      <c r="H151" s="37">
        <f t="shared" si="17"/>
        <v>5950</v>
      </c>
      <c r="I151" s="9"/>
      <c r="J151" s="90"/>
      <c r="K151" s="9"/>
    </row>
    <row r="152" spans="1:14" s="1" customFormat="1" ht="18" x14ac:dyDescent="0.35">
      <c r="A152" s="33">
        <v>99</v>
      </c>
      <c r="B152" s="16" t="s">
        <v>198</v>
      </c>
      <c r="C152" s="32" t="s">
        <v>105</v>
      </c>
      <c r="D152" s="73">
        <v>115000</v>
      </c>
      <c r="E152" s="16" t="s">
        <v>109</v>
      </c>
      <c r="F152" s="16" t="s">
        <v>60</v>
      </c>
      <c r="G152" s="16" t="s">
        <v>61</v>
      </c>
      <c r="H152" s="37">
        <f t="shared" si="17"/>
        <v>136850</v>
      </c>
      <c r="I152" s="46"/>
      <c r="J152" s="90"/>
      <c r="K152" s="9"/>
    </row>
    <row r="153" spans="1:14" s="1" customFormat="1" ht="18" x14ac:dyDescent="0.35">
      <c r="A153" s="33">
        <v>100</v>
      </c>
      <c r="B153" s="16" t="s">
        <v>196</v>
      </c>
      <c r="C153" s="32" t="s">
        <v>197</v>
      </c>
      <c r="D153" s="73">
        <v>40000</v>
      </c>
      <c r="E153" s="16" t="s">
        <v>109</v>
      </c>
      <c r="F153" s="16" t="s">
        <v>60</v>
      </c>
      <c r="G153" s="16" t="s">
        <v>61</v>
      </c>
      <c r="H153" s="37">
        <f t="shared" si="17"/>
        <v>47600</v>
      </c>
      <c r="I153" s="46"/>
      <c r="J153" s="90"/>
      <c r="K153" s="9"/>
    </row>
    <row r="154" spans="1:14" s="1" customFormat="1" ht="18" x14ac:dyDescent="0.35">
      <c r="A154" s="33">
        <v>101</v>
      </c>
      <c r="B154" s="127" t="s">
        <v>194</v>
      </c>
      <c r="C154" s="35" t="s">
        <v>195</v>
      </c>
      <c r="D154" s="73">
        <v>12000</v>
      </c>
      <c r="E154" s="16" t="s">
        <v>109</v>
      </c>
      <c r="F154" s="16" t="s">
        <v>60</v>
      </c>
      <c r="G154" s="16" t="s">
        <v>61</v>
      </c>
      <c r="H154" s="37">
        <f t="shared" si="17"/>
        <v>14280</v>
      </c>
      <c r="I154" s="46"/>
      <c r="J154" s="90"/>
      <c r="K154" s="9"/>
    </row>
    <row r="155" spans="1:14" s="1" customFormat="1" ht="36" x14ac:dyDescent="0.35">
      <c r="A155" s="33">
        <v>102</v>
      </c>
      <c r="B155" s="16" t="s">
        <v>113</v>
      </c>
      <c r="C155" s="48" t="s">
        <v>114</v>
      </c>
      <c r="D155" s="73">
        <v>8000</v>
      </c>
      <c r="E155" s="16" t="s">
        <v>109</v>
      </c>
      <c r="F155" s="16" t="s">
        <v>71</v>
      </c>
      <c r="G155" s="16" t="s">
        <v>61</v>
      </c>
      <c r="H155" s="37">
        <f t="shared" si="17"/>
        <v>9520</v>
      </c>
      <c r="I155" s="46"/>
      <c r="J155" s="90"/>
      <c r="K155" s="9"/>
    </row>
    <row r="156" spans="1:14" s="1" customFormat="1" ht="18" x14ac:dyDescent="0.35">
      <c r="A156" s="33">
        <v>103</v>
      </c>
      <c r="B156" s="127" t="s">
        <v>115</v>
      </c>
      <c r="C156" s="48" t="s">
        <v>116</v>
      </c>
      <c r="D156" s="73">
        <v>5000</v>
      </c>
      <c r="E156" s="16" t="s">
        <v>109</v>
      </c>
      <c r="F156" s="16" t="s">
        <v>71</v>
      </c>
      <c r="G156" s="16" t="s">
        <v>63</v>
      </c>
      <c r="H156" s="37">
        <f t="shared" si="17"/>
        <v>5950</v>
      </c>
      <c r="I156" s="46"/>
      <c r="J156" s="90"/>
      <c r="K156" s="9"/>
    </row>
    <row r="157" spans="1:14" s="1" customFormat="1" ht="72" x14ac:dyDescent="0.35">
      <c r="A157" s="33">
        <v>104</v>
      </c>
      <c r="B157" s="127" t="s">
        <v>274</v>
      </c>
      <c r="C157" s="35" t="s">
        <v>321</v>
      </c>
      <c r="D157" s="73">
        <v>110000</v>
      </c>
      <c r="E157" s="16" t="s">
        <v>109</v>
      </c>
      <c r="F157" s="16" t="s">
        <v>66</v>
      </c>
      <c r="G157" s="16" t="s">
        <v>63</v>
      </c>
      <c r="H157" s="37">
        <f t="shared" si="17"/>
        <v>130900</v>
      </c>
      <c r="I157" s="46"/>
      <c r="J157" s="90"/>
      <c r="K157" s="9"/>
    </row>
    <row r="158" spans="1:14" s="1" customFormat="1" ht="18" x14ac:dyDescent="0.35">
      <c r="A158" s="33">
        <v>105</v>
      </c>
      <c r="B158" s="127" t="s">
        <v>201</v>
      </c>
      <c r="C158" s="35" t="s">
        <v>202</v>
      </c>
      <c r="D158" s="73">
        <v>7000</v>
      </c>
      <c r="E158" s="16" t="s">
        <v>109</v>
      </c>
      <c r="F158" s="16" t="s">
        <v>60</v>
      </c>
      <c r="G158" s="16" t="s">
        <v>61</v>
      </c>
      <c r="H158" s="37">
        <f t="shared" si="17"/>
        <v>8330</v>
      </c>
      <c r="I158" s="46"/>
      <c r="J158" s="90"/>
      <c r="K158" s="9"/>
    </row>
    <row r="159" spans="1:14" s="1" customFormat="1" ht="18" x14ac:dyDescent="0.35">
      <c r="A159" s="33">
        <v>106</v>
      </c>
      <c r="B159" s="127" t="s">
        <v>146</v>
      </c>
      <c r="C159" s="35" t="s">
        <v>145</v>
      </c>
      <c r="D159" s="73">
        <v>2000</v>
      </c>
      <c r="E159" s="16" t="s">
        <v>109</v>
      </c>
      <c r="F159" s="16" t="s">
        <v>66</v>
      </c>
      <c r="G159" s="16" t="s">
        <v>63</v>
      </c>
      <c r="H159" s="37">
        <f t="shared" si="17"/>
        <v>2380</v>
      </c>
      <c r="I159" s="46"/>
      <c r="J159" s="90"/>
      <c r="K159" s="9"/>
    </row>
    <row r="160" spans="1:14" s="1" customFormat="1" ht="18" x14ac:dyDescent="0.35">
      <c r="A160" s="33">
        <v>107</v>
      </c>
      <c r="B160" s="127" t="s">
        <v>148</v>
      </c>
      <c r="C160" s="35" t="s">
        <v>147</v>
      </c>
      <c r="D160" s="73">
        <v>11000</v>
      </c>
      <c r="E160" s="16" t="s">
        <v>109</v>
      </c>
      <c r="F160" s="16" t="s">
        <v>66</v>
      </c>
      <c r="G160" s="16" t="s">
        <v>63</v>
      </c>
      <c r="H160" s="37">
        <f t="shared" si="17"/>
        <v>13090</v>
      </c>
      <c r="I160" s="46"/>
      <c r="J160" s="90"/>
      <c r="K160" s="9"/>
    </row>
    <row r="161" spans="1:11" s="1" customFormat="1" ht="18" x14ac:dyDescent="0.35">
      <c r="A161" s="33">
        <v>108</v>
      </c>
      <c r="B161" s="127" t="s">
        <v>203</v>
      </c>
      <c r="C161" s="35" t="s">
        <v>204</v>
      </c>
      <c r="D161" s="73">
        <v>2000</v>
      </c>
      <c r="E161" s="16" t="s">
        <v>109</v>
      </c>
      <c r="F161" s="16" t="s">
        <v>66</v>
      </c>
      <c r="G161" s="16" t="s">
        <v>63</v>
      </c>
      <c r="H161" s="37">
        <f t="shared" si="17"/>
        <v>2380</v>
      </c>
      <c r="I161" s="46"/>
      <c r="J161" s="90"/>
      <c r="K161" s="9"/>
    </row>
    <row r="162" spans="1:11" s="1" customFormat="1" ht="18" x14ac:dyDescent="0.35">
      <c r="A162" s="33">
        <v>109</v>
      </c>
      <c r="B162" s="127" t="s">
        <v>192</v>
      </c>
      <c r="C162" s="35" t="s">
        <v>193</v>
      </c>
      <c r="D162" s="73">
        <v>2500</v>
      </c>
      <c r="E162" s="16" t="s">
        <v>109</v>
      </c>
      <c r="F162" s="16" t="s">
        <v>66</v>
      </c>
      <c r="G162" s="16" t="s">
        <v>63</v>
      </c>
      <c r="H162" s="37">
        <f t="shared" si="17"/>
        <v>2975</v>
      </c>
      <c r="I162" s="46"/>
      <c r="J162" s="90"/>
      <c r="K162" s="9"/>
    </row>
    <row r="163" spans="1:11" s="1" customFormat="1" ht="18" x14ac:dyDescent="0.35">
      <c r="A163" s="33">
        <v>110</v>
      </c>
      <c r="B163" s="127" t="s">
        <v>297</v>
      </c>
      <c r="C163" s="35" t="s">
        <v>298</v>
      </c>
      <c r="D163" s="73">
        <v>35000</v>
      </c>
      <c r="E163" s="16" t="s">
        <v>109</v>
      </c>
      <c r="F163" s="16" t="s">
        <v>62</v>
      </c>
      <c r="G163" s="16" t="s">
        <v>63</v>
      </c>
      <c r="H163" s="37">
        <f t="shared" si="17"/>
        <v>41650</v>
      </c>
      <c r="I163" s="46"/>
      <c r="J163" s="90"/>
      <c r="K163" s="9"/>
    </row>
    <row r="164" spans="1:11" s="1" customFormat="1" ht="36" x14ac:dyDescent="0.35">
      <c r="A164" s="33">
        <v>111</v>
      </c>
      <c r="B164" s="127" t="s">
        <v>323</v>
      </c>
      <c r="C164" s="35" t="s">
        <v>322</v>
      </c>
      <c r="D164" s="73">
        <v>15000</v>
      </c>
      <c r="E164" s="16" t="s">
        <v>109</v>
      </c>
      <c r="F164" s="16" t="s">
        <v>64</v>
      </c>
      <c r="G164" s="16" t="s">
        <v>63</v>
      </c>
      <c r="H164" s="37">
        <f t="shared" si="17"/>
        <v>17850</v>
      </c>
      <c r="I164" s="46"/>
      <c r="J164" s="90"/>
      <c r="K164" s="9"/>
    </row>
    <row r="165" spans="1:11" s="1" customFormat="1" ht="18" x14ac:dyDescent="0.35">
      <c r="A165" s="33">
        <v>112</v>
      </c>
      <c r="B165" s="127" t="s">
        <v>221</v>
      </c>
      <c r="C165" s="35" t="s">
        <v>247</v>
      </c>
      <c r="D165" s="73">
        <v>5000</v>
      </c>
      <c r="E165" s="16" t="s">
        <v>109</v>
      </c>
      <c r="F165" s="16" t="s">
        <v>69</v>
      </c>
      <c r="G165" s="16" t="s">
        <v>63</v>
      </c>
      <c r="H165" s="37">
        <f t="shared" si="17"/>
        <v>5950</v>
      </c>
      <c r="I165" s="46"/>
      <c r="J165" s="90"/>
      <c r="K165" s="9"/>
    </row>
    <row r="166" spans="1:11" s="5" customFormat="1" ht="18" x14ac:dyDescent="0.35">
      <c r="A166" s="33">
        <v>113</v>
      </c>
      <c r="B166" s="127" t="s">
        <v>248</v>
      </c>
      <c r="C166" s="85" t="s">
        <v>234</v>
      </c>
      <c r="D166" s="73">
        <v>5000</v>
      </c>
      <c r="E166" s="16" t="s">
        <v>109</v>
      </c>
      <c r="F166" s="16" t="s">
        <v>69</v>
      </c>
      <c r="G166" s="16" t="s">
        <v>63</v>
      </c>
      <c r="H166" s="37">
        <f t="shared" si="17"/>
        <v>5950</v>
      </c>
      <c r="I166" s="46"/>
      <c r="J166" s="103"/>
      <c r="K166" s="13"/>
    </row>
    <row r="167" spans="1:11" s="5" customFormat="1" ht="18" x14ac:dyDescent="0.35">
      <c r="A167" s="33">
        <v>114</v>
      </c>
      <c r="B167" s="127" t="s">
        <v>242</v>
      </c>
      <c r="C167" s="85" t="s">
        <v>258</v>
      </c>
      <c r="D167" s="73">
        <v>2000</v>
      </c>
      <c r="E167" s="16" t="s">
        <v>109</v>
      </c>
      <c r="F167" s="16" t="s">
        <v>69</v>
      </c>
      <c r="G167" s="16" t="s">
        <v>63</v>
      </c>
      <c r="H167" s="37">
        <f t="shared" si="17"/>
        <v>2380</v>
      </c>
      <c r="I167" s="46"/>
      <c r="J167" s="103"/>
      <c r="K167" s="13"/>
    </row>
    <row r="168" spans="1:11" s="5" customFormat="1" ht="36" x14ac:dyDescent="0.35">
      <c r="A168" s="33">
        <v>115</v>
      </c>
      <c r="B168" s="127" t="s">
        <v>257</v>
      </c>
      <c r="C168" s="123" t="s">
        <v>259</v>
      </c>
      <c r="D168" s="73">
        <v>9000</v>
      </c>
      <c r="E168" s="16" t="s">
        <v>109</v>
      </c>
      <c r="F168" s="16" t="s">
        <v>61</v>
      </c>
      <c r="G168" s="16" t="s">
        <v>63</v>
      </c>
      <c r="H168" s="37">
        <f t="shared" si="17"/>
        <v>10710</v>
      </c>
      <c r="I168" s="46"/>
      <c r="J168" s="103"/>
      <c r="K168" s="13"/>
    </row>
    <row r="169" spans="1:11" s="5" customFormat="1" ht="31.8" x14ac:dyDescent="0.35">
      <c r="A169" s="33">
        <v>116</v>
      </c>
      <c r="B169" s="127" t="s">
        <v>150</v>
      </c>
      <c r="C169" s="35" t="s">
        <v>149</v>
      </c>
      <c r="D169" s="73">
        <v>50000</v>
      </c>
      <c r="E169" s="16" t="s">
        <v>109</v>
      </c>
      <c r="F169" s="16" t="s">
        <v>66</v>
      </c>
      <c r="G169" s="16" t="s">
        <v>63</v>
      </c>
      <c r="H169" s="37">
        <f t="shared" si="17"/>
        <v>59500</v>
      </c>
      <c r="I169" s="46"/>
      <c r="J169" s="103" t="s">
        <v>267</v>
      </c>
      <c r="K169" s="13"/>
    </row>
    <row r="170" spans="1:11" s="5" customFormat="1" ht="18" x14ac:dyDescent="0.35">
      <c r="A170" s="33">
        <v>117</v>
      </c>
      <c r="B170" s="127" t="s">
        <v>241</v>
      </c>
      <c r="C170" s="35" t="s">
        <v>240</v>
      </c>
      <c r="D170" s="73">
        <v>6000</v>
      </c>
      <c r="E170" s="16" t="s">
        <v>109</v>
      </c>
      <c r="F170" s="16" t="s">
        <v>69</v>
      </c>
      <c r="G170" s="16" t="s">
        <v>63</v>
      </c>
      <c r="H170" s="37">
        <f t="shared" si="17"/>
        <v>7140</v>
      </c>
      <c r="I170" s="46"/>
      <c r="J170" s="103"/>
      <c r="K170" s="13"/>
    </row>
    <row r="171" spans="1:11" s="5" customFormat="1" ht="18" x14ac:dyDescent="0.35">
      <c r="A171" s="33">
        <v>118</v>
      </c>
      <c r="B171" s="127" t="s">
        <v>238</v>
      </c>
      <c r="C171" s="35" t="s">
        <v>237</v>
      </c>
      <c r="D171" s="73">
        <v>600</v>
      </c>
      <c r="E171" s="16" t="s">
        <v>109</v>
      </c>
      <c r="F171" s="16" t="s">
        <v>69</v>
      </c>
      <c r="G171" s="16" t="s">
        <v>63</v>
      </c>
      <c r="H171" s="37">
        <f t="shared" si="17"/>
        <v>714</v>
      </c>
      <c r="I171" s="46"/>
      <c r="J171" s="103"/>
      <c r="K171" s="13"/>
    </row>
    <row r="172" spans="1:11" s="5" customFormat="1" ht="18" x14ac:dyDescent="0.35">
      <c r="A172" s="33">
        <v>119</v>
      </c>
      <c r="B172" s="127" t="s">
        <v>266</v>
      </c>
      <c r="C172" s="35" t="s">
        <v>265</v>
      </c>
      <c r="D172" s="73">
        <v>5000</v>
      </c>
      <c r="E172" s="16" t="s">
        <v>109</v>
      </c>
      <c r="F172" s="16" t="s">
        <v>69</v>
      </c>
      <c r="G172" s="16" t="s">
        <v>63</v>
      </c>
      <c r="H172" s="37">
        <f t="shared" si="17"/>
        <v>5950</v>
      </c>
      <c r="I172" s="46"/>
      <c r="J172" s="103"/>
      <c r="K172" s="13"/>
    </row>
    <row r="173" spans="1:11" s="5" customFormat="1" ht="18" x14ac:dyDescent="0.35">
      <c r="A173" s="33">
        <v>120</v>
      </c>
      <c r="B173" s="127" t="s">
        <v>261</v>
      </c>
      <c r="C173" s="35" t="s">
        <v>262</v>
      </c>
      <c r="D173" s="73">
        <v>1500</v>
      </c>
      <c r="E173" s="16" t="s">
        <v>109</v>
      </c>
      <c r="F173" s="16" t="s">
        <v>69</v>
      </c>
      <c r="G173" s="16" t="s">
        <v>63</v>
      </c>
      <c r="H173" s="37">
        <f t="shared" si="17"/>
        <v>1785</v>
      </c>
      <c r="I173" s="46"/>
      <c r="J173" s="103"/>
      <c r="K173" s="13"/>
    </row>
    <row r="174" spans="1:11" s="5" customFormat="1" ht="18" x14ac:dyDescent="0.35">
      <c r="A174" s="33">
        <v>121</v>
      </c>
      <c r="B174" s="127" t="s">
        <v>260</v>
      </c>
      <c r="C174" s="35"/>
      <c r="D174" s="73"/>
      <c r="E174" s="16" t="s">
        <v>109</v>
      </c>
      <c r="F174" s="16" t="s">
        <v>69</v>
      </c>
      <c r="G174" s="16" t="s">
        <v>63</v>
      </c>
      <c r="H174" s="37">
        <f t="shared" si="17"/>
        <v>0</v>
      </c>
      <c r="I174" s="46"/>
      <c r="J174" s="103"/>
      <c r="K174" s="13"/>
    </row>
    <row r="175" spans="1:11" s="5" customFormat="1" ht="18" x14ac:dyDescent="0.35">
      <c r="A175" s="33">
        <v>122</v>
      </c>
      <c r="B175" s="127" t="s">
        <v>252</v>
      </c>
      <c r="C175" s="35" t="s">
        <v>251</v>
      </c>
      <c r="D175" s="73">
        <v>700</v>
      </c>
      <c r="E175" s="16" t="s">
        <v>109</v>
      </c>
      <c r="F175" s="16" t="s">
        <v>69</v>
      </c>
      <c r="G175" s="16" t="s">
        <v>63</v>
      </c>
      <c r="H175" s="37">
        <f t="shared" si="17"/>
        <v>833</v>
      </c>
      <c r="I175" s="46"/>
      <c r="J175" s="103"/>
      <c r="K175" s="13"/>
    </row>
    <row r="176" spans="1:11" s="5" customFormat="1" ht="18" x14ac:dyDescent="0.35">
      <c r="A176" s="33">
        <v>123</v>
      </c>
      <c r="B176" s="127" t="s">
        <v>269</v>
      </c>
      <c r="C176" s="35" t="s">
        <v>270</v>
      </c>
      <c r="D176" s="73">
        <v>3500</v>
      </c>
      <c r="E176" s="16" t="s">
        <v>109</v>
      </c>
      <c r="F176" s="16" t="s">
        <v>69</v>
      </c>
      <c r="G176" s="16" t="s">
        <v>63</v>
      </c>
      <c r="H176" s="37">
        <f t="shared" si="17"/>
        <v>4165</v>
      </c>
      <c r="I176" s="46"/>
      <c r="J176" s="103"/>
      <c r="K176" s="13"/>
    </row>
    <row r="177" spans="1:11" s="5" customFormat="1" ht="18" x14ac:dyDescent="0.35">
      <c r="A177" s="33">
        <v>124</v>
      </c>
      <c r="B177" s="127" t="s">
        <v>283</v>
      </c>
      <c r="C177" s="35" t="s">
        <v>284</v>
      </c>
      <c r="D177" s="73">
        <v>1200</v>
      </c>
      <c r="E177" s="16" t="s">
        <v>109</v>
      </c>
      <c r="F177" s="16" t="s">
        <v>69</v>
      </c>
      <c r="G177" s="16" t="s">
        <v>63</v>
      </c>
      <c r="H177" s="37">
        <f t="shared" si="17"/>
        <v>1428</v>
      </c>
      <c r="I177" s="46"/>
      <c r="J177" s="103"/>
      <c r="K177" s="13"/>
    </row>
    <row r="178" spans="1:11" s="5" customFormat="1" ht="18" x14ac:dyDescent="0.35">
      <c r="A178" s="33">
        <v>125</v>
      </c>
      <c r="B178" s="127" t="s">
        <v>292</v>
      </c>
      <c r="C178" s="35" t="s">
        <v>293</v>
      </c>
      <c r="D178" s="73">
        <v>6000</v>
      </c>
      <c r="E178" s="16" t="s">
        <v>109</v>
      </c>
      <c r="F178" s="16" t="s">
        <v>60</v>
      </c>
      <c r="G178" s="16" t="s">
        <v>61</v>
      </c>
      <c r="H178" s="37">
        <f t="shared" si="17"/>
        <v>7140</v>
      </c>
      <c r="I178" s="46"/>
      <c r="J178" s="103"/>
      <c r="K178" s="13"/>
    </row>
    <row r="179" spans="1:11" s="5" customFormat="1" ht="18" x14ac:dyDescent="0.35">
      <c r="A179" s="33">
        <v>126</v>
      </c>
      <c r="B179" s="127" t="s">
        <v>328</v>
      </c>
      <c r="C179" s="35" t="s">
        <v>294</v>
      </c>
      <c r="D179" s="73">
        <v>3000</v>
      </c>
      <c r="E179" s="16" t="s">
        <v>109</v>
      </c>
      <c r="F179" s="16" t="s">
        <v>69</v>
      </c>
      <c r="G179" s="16" t="s">
        <v>63</v>
      </c>
      <c r="H179" s="37">
        <f t="shared" si="17"/>
        <v>3570</v>
      </c>
      <c r="I179" s="46"/>
      <c r="J179" s="103"/>
      <c r="K179" s="13"/>
    </row>
    <row r="180" spans="1:11" s="5" customFormat="1" ht="18" x14ac:dyDescent="0.35">
      <c r="A180" s="33">
        <v>127</v>
      </c>
      <c r="B180" s="127" t="s">
        <v>309</v>
      </c>
      <c r="C180" s="35" t="s">
        <v>310</v>
      </c>
      <c r="D180" s="73">
        <v>3000</v>
      </c>
      <c r="E180" s="16" t="s">
        <v>109</v>
      </c>
      <c r="F180" s="16" t="s">
        <v>69</v>
      </c>
      <c r="G180" s="16" t="s">
        <v>63</v>
      </c>
      <c r="H180" s="37">
        <f t="shared" si="17"/>
        <v>3570</v>
      </c>
      <c r="I180" s="46"/>
      <c r="J180" s="103"/>
      <c r="K180" s="13"/>
    </row>
    <row r="181" spans="1:11" s="5" customFormat="1" ht="18" x14ac:dyDescent="0.35">
      <c r="A181" s="33">
        <v>128</v>
      </c>
      <c r="B181" s="32" t="s">
        <v>235</v>
      </c>
      <c r="C181" s="32" t="s">
        <v>236</v>
      </c>
      <c r="D181" s="73">
        <v>4500</v>
      </c>
      <c r="E181" s="16" t="s">
        <v>109</v>
      </c>
      <c r="F181" s="16" t="s">
        <v>69</v>
      </c>
      <c r="G181" s="16" t="s">
        <v>63</v>
      </c>
      <c r="H181" s="37">
        <f t="shared" si="17"/>
        <v>5355</v>
      </c>
      <c r="I181" s="46"/>
      <c r="J181" s="103"/>
      <c r="K181" s="13"/>
    </row>
    <row r="182" spans="1:11" s="5" customFormat="1" ht="18" x14ac:dyDescent="0.35">
      <c r="A182" s="33">
        <v>129</v>
      </c>
      <c r="B182" s="127" t="s">
        <v>290</v>
      </c>
      <c r="C182" s="35" t="s">
        <v>291</v>
      </c>
      <c r="D182" s="73">
        <v>1000</v>
      </c>
      <c r="E182" s="16" t="s">
        <v>109</v>
      </c>
      <c r="F182" s="16" t="s">
        <v>69</v>
      </c>
      <c r="G182" s="16" t="s">
        <v>63</v>
      </c>
      <c r="H182" s="37">
        <f t="shared" si="17"/>
        <v>1190</v>
      </c>
      <c r="I182" s="46"/>
      <c r="J182" s="103"/>
      <c r="K182" s="13"/>
    </row>
    <row r="183" spans="1:11" s="5" customFormat="1" ht="72" x14ac:dyDescent="0.35">
      <c r="A183" s="33">
        <v>130</v>
      </c>
      <c r="B183" s="57" t="s">
        <v>329</v>
      </c>
      <c r="C183" s="35" t="s">
        <v>330</v>
      </c>
      <c r="D183" s="73">
        <v>5500</v>
      </c>
      <c r="E183" s="16" t="s">
        <v>109</v>
      </c>
      <c r="F183" s="16" t="s">
        <v>66</v>
      </c>
      <c r="G183" s="16" t="s">
        <v>63</v>
      </c>
      <c r="H183" s="37">
        <f t="shared" si="17"/>
        <v>6545</v>
      </c>
      <c r="I183" s="46"/>
      <c r="J183" s="103"/>
      <c r="K183" s="13"/>
    </row>
    <row r="184" spans="1:11" s="1" customFormat="1" ht="18" hidden="1" x14ac:dyDescent="0.35">
      <c r="A184" s="143" t="s">
        <v>76</v>
      </c>
      <c r="B184" s="143"/>
      <c r="C184" s="143"/>
      <c r="D184" s="118">
        <f>SUM(D134:D183)</f>
        <v>1681000</v>
      </c>
      <c r="E184" s="119"/>
      <c r="F184" s="119"/>
      <c r="G184" s="119"/>
      <c r="H184" s="40">
        <f>SUM(H134:H183)</f>
        <v>2000390</v>
      </c>
      <c r="I184" s="13"/>
      <c r="J184" s="90"/>
      <c r="K184" s="9"/>
    </row>
    <row r="185" spans="1:11" s="1" customFormat="1" ht="18" hidden="1" x14ac:dyDescent="0.35">
      <c r="A185" s="49"/>
      <c r="B185" s="134"/>
      <c r="C185" s="134"/>
      <c r="D185" s="115"/>
      <c r="E185" s="136"/>
      <c r="F185" s="136"/>
      <c r="G185" s="136"/>
      <c r="H185" s="38"/>
      <c r="I185" s="11"/>
      <c r="J185" s="90"/>
      <c r="K185" s="9"/>
    </row>
    <row r="186" spans="1:11" ht="18" hidden="1" x14ac:dyDescent="0.35">
      <c r="A186" s="144" t="s">
        <v>85</v>
      </c>
      <c r="B186" s="144"/>
      <c r="C186" s="144"/>
      <c r="D186" s="144"/>
      <c r="E186" s="144"/>
      <c r="F186" s="144"/>
      <c r="G186" s="144"/>
      <c r="H186" s="36"/>
      <c r="I186" s="9"/>
      <c r="J186" s="89"/>
      <c r="K186" s="8"/>
    </row>
    <row r="187" spans="1:11" ht="15" customHeight="1" x14ac:dyDescent="0.35">
      <c r="A187" s="33">
        <v>131</v>
      </c>
      <c r="B187" s="57" t="s">
        <v>134</v>
      </c>
      <c r="C187" s="21" t="s">
        <v>136</v>
      </c>
      <c r="D187" s="73">
        <v>132773.10999999999</v>
      </c>
      <c r="E187" s="16" t="s">
        <v>109</v>
      </c>
      <c r="F187" s="16" t="s">
        <v>61</v>
      </c>
      <c r="G187" s="16" t="s">
        <v>63</v>
      </c>
      <c r="H187" s="37">
        <f t="shared" ref="H187:H188" si="18">D187*1.19</f>
        <v>158000.00089999998</v>
      </c>
      <c r="I187" s="54" t="s">
        <v>104</v>
      </c>
      <c r="J187" s="89"/>
      <c r="K187" s="8"/>
    </row>
    <row r="188" spans="1:11" ht="18" x14ac:dyDescent="0.35">
      <c r="A188" s="33">
        <v>132</v>
      </c>
      <c r="B188" s="57" t="s">
        <v>135</v>
      </c>
      <c r="C188" s="21" t="s">
        <v>137</v>
      </c>
      <c r="D188" s="73">
        <v>46218.49</v>
      </c>
      <c r="E188" s="16" t="s">
        <v>109</v>
      </c>
      <c r="F188" s="16" t="s">
        <v>61</v>
      </c>
      <c r="G188" s="16" t="s">
        <v>63</v>
      </c>
      <c r="H188" s="37">
        <f t="shared" si="18"/>
        <v>55000.003099999994</v>
      </c>
      <c r="I188" s="54" t="s">
        <v>104</v>
      </c>
      <c r="J188" s="89"/>
      <c r="K188" s="8"/>
    </row>
    <row r="189" spans="1:11" ht="18" hidden="1" x14ac:dyDescent="0.35">
      <c r="A189" s="33"/>
      <c r="B189" s="128" t="s">
        <v>103</v>
      </c>
      <c r="C189" s="129"/>
      <c r="D189" s="115">
        <f>SUM(D187,D188)</f>
        <v>178991.59999999998</v>
      </c>
      <c r="E189" s="16"/>
      <c r="F189" s="16"/>
      <c r="G189" s="16"/>
      <c r="H189" s="53">
        <f>SUM(H187:H188)</f>
        <v>213000.00399999999</v>
      </c>
      <c r="I189" s="54" t="s">
        <v>104</v>
      </c>
      <c r="J189" s="89"/>
      <c r="K189" s="8"/>
    </row>
    <row r="190" spans="1:11" ht="18" hidden="1" x14ac:dyDescent="0.35">
      <c r="A190" s="151"/>
      <c r="B190" s="151"/>
      <c r="C190" s="79"/>
      <c r="D190" s="73"/>
      <c r="E190" s="79"/>
      <c r="F190" s="138"/>
      <c r="G190" s="138"/>
      <c r="H190" s="26"/>
      <c r="I190" s="8"/>
      <c r="J190" s="89"/>
      <c r="K190" s="8"/>
    </row>
    <row r="191" spans="1:11" ht="18" hidden="1" x14ac:dyDescent="0.35">
      <c r="A191" s="144" t="s">
        <v>156</v>
      </c>
      <c r="B191" s="144"/>
      <c r="C191" s="144"/>
      <c r="D191" s="144"/>
      <c r="E191" s="144"/>
      <c r="F191" s="144"/>
      <c r="G191" s="144"/>
      <c r="H191" s="26"/>
      <c r="I191" s="8"/>
      <c r="J191" s="89"/>
      <c r="K191" s="8"/>
    </row>
    <row r="192" spans="1:11" ht="18" x14ac:dyDescent="0.35">
      <c r="A192" s="33">
        <v>133</v>
      </c>
      <c r="B192" s="16" t="s">
        <v>161</v>
      </c>
      <c r="C192" s="21" t="s">
        <v>157</v>
      </c>
      <c r="D192" s="18">
        <v>52100</v>
      </c>
      <c r="E192" s="16" t="s">
        <v>109</v>
      </c>
      <c r="F192" s="16" t="s">
        <v>60</v>
      </c>
      <c r="G192" s="16" t="s">
        <v>62</v>
      </c>
      <c r="H192" s="37">
        <f t="shared" ref="H192:H197" si="19">D192*1.19</f>
        <v>61999</v>
      </c>
      <c r="I192" s="54" t="s">
        <v>104</v>
      </c>
      <c r="J192" s="89"/>
      <c r="K192" s="8"/>
    </row>
    <row r="193" spans="1:11" ht="18" x14ac:dyDescent="0.35">
      <c r="A193" s="33">
        <v>134</v>
      </c>
      <c r="B193" s="16" t="s">
        <v>302</v>
      </c>
      <c r="C193" s="21" t="s">
        <v>303</v>
      </c>
      <c r="D193" s="18">
        <v>4201.68</v>
      </c>
      <c r="E193" s="16" t="s">
        <v>109</v>
      </c>
      <c r="F193" s="16" t="s">
        <v>68</v>
      </c>
      <c r="G193" s="16" t="s">
        <v>63</v>
      </c>
      <c r="H193" s="37">
        <f t="shared" si="19"/>
        <v>4999.9992000000002</v>
      </c>
      <c r="I193" s="54" t="s">
        <v>104</v>
      </c>
      <c r="J193" s="89"/>
      <c r="K193" s="8"/>
    </row>
    <row r="194" spans="1:11" ht="15" customHeight="1" x14ac:dyDescent="0.35">
      <c r="A194" s="33">
        <v>135</v>
      </c>
      <c r="B194" s="16" t="s">
        <v>304</v>
      </c>
      <c r="C194" s="21" t="s">
        <v>110</v>
      </c>
      <c r="D194" s="18">
        <v>12605</v>
      </c>
      <c r="E194" s="16" t="s">
        <v>109</v>
      </c>
      <c r="F194" s="16" t="s">
        <v>68</v>
      </c>
      <c r="G194" s="16" t="s">
        <v>63</v>
      </c>
      <c r="H194" s="37">
        <f t="shared" si="19"/>
        <v>14999.949999999999</v>
      </c>
      <c r="I194" s="54" t="s">
        <v>104</v>
      </c>
      <c r="J194" s="89"/>
      <c r="K194" s="8"/>
    </row>
    <row r="195" spans="1:11" ht="18" x14ac:dyDescent="0.35">
      <c r="A195" s="33">
        <v>136</v>
      </c>
      <c r="B195" s="16" t="s">
        <v>301</v>
      </c>
      <c r="C195" s="21"/>
      <c r="D195" s="18">
        <v>131933.5</v>
      </c>
      <c r="E195" s="16" t="s">
        <v>109</v>
      </c>
      <c r="F195" s="16" t="s">
        <v>338</v>
      </c>
      <c r="G195" s="16" t="s">
        <v>63</v>
      </c>
      <c r="H195" s="37">
        <f t="shared" si="19"/>
        <v>157000.86499999999</v>
      </c>
      <c r="I195" s="54" t="s">
        <v>104</v>
      </c>
      <c r="J195" s="89"/>
      <c r="K195" s="8"/>
    </row>
    <row r="196" spans="1:11" ht="18.75" customHeight="1" x14ac:dyDescent="0.35">
      <c r="A196" s="33">
        <v>137</v>
      </c>
      <c r="B196" s="16" t="s">
        <v>160</v>
      </c>
      <c r="C196" s="79" t="s">
        <v>158</v>
      </c>
      <c r="D196" s="22">
        <v>100840</v>
      </c>
      <c r="E196" s="16" t="s">
        <v>109</v>
      </c>
      <c r="F196" s="16" t="s">
        <v>60</v>
      </c>
      <c r="G196" s="16" t="s">
        <v>62</v>
      </c>
      <c r="H196" s="37">
        <f t="shared" si="19"/>
        <v>119999.59999999999</v>
      </c>
      <c r="I196" s="54" t="s">
        <v>104</v>
      </c>
      <c r="J196" s="89"/>
      <c r="K196" s="8"/>
    </row>
    <row r="197" spans="1:11" ht="18" hidden="1" x14ac:dyDescent="0.35">
      <c r="A197" s="33"/>
      <c r="B197" s="136" t="s">
        <v>159</v>
      </c>
      <c r="C197" s="21"/>
      <c r="D197" s="130">
        <f>SUM(D192:D196)</f>
        <v>301680.18</v>
      </c>
      <c r="E197" s="16"/>
      <c r="F197" s="16"/>
      <c r="G197" s="16"/>
      <c r="H197" s="55">
        <f t="shared" si="19"/>
        <v>358999.4142</v>
      </c>
      <c r="I197" s="54" t="s">
        <v>104</v>
      </c>
      <c r="J197" s="89"/>
      <c r="K197" s="8"/>
    </row>
    <row r="198" spans="1:11" ht="18" hidden="1" x14ac:dyDescent="0.35">
      <c r="A198" s="131"/>
      <c r="B198" s="79"/>
      <c r="C198" s="79"/>
      <c r="D198" s="73"/>
      <c r="E198" s="79"/>
      <c r="F198" s="79"/>
      <c r="G198" s="79"/>
      <c r="H198" s="26"/>
      <c r="I198" s="8"/>
    </row>
    <row r="199" spans="1:11" ht="18" hidden="1" x14ac:dyDescent="0.35">
      <c r="A199" s="144" t="s">
        <v>162</v>
      </c>
      <c r="B199" s="144"/>
      <c r="C199" s="144"/>
      <c r="D199" s="144"/>
      <c r="E199" s="144"/>
      <c r="F199" s="144"/>
      <c r="G199" s="144"/>
      <c r="H199" s="26"/>
      <c r="I199" s="8"/>
    </row>
    <row r="200" spans="1:11" ht="18" x14ac:dyDescent="0.35">
      <c r="A200" s="33">
        <v>138</v>
      </c>
      <c r="B200" s="16" t="s">
        <v>163</v>
      </c>
      <c r="C200" s="21" t="s">
        <v>222</v>
      </c>
      <c r="D200" s="18">
        <v>21848</v>
      </c>
      <c r="E200" s="16" t="s">
        <v>109</v>
      </c>
      <c r="F200" s="16" t="s">
        <v>60</v>
      </c>
      <c r="G200" s="16" t="s">
        <v>63</v>
      </c>
      <c r="H200" s="37">
        <f t="shared" ref="H200:H201" si="20">D200*1.19</f>
        <v>25999.119999999999</v>
      </c>
      <c r="I200" s="54" t="s">
        <v>104</v>
      </c>
    </row>
    <row r="201" spans="1:11" ht="18.600000000000001" hidden="1" thickBot="1" x14ac:dyDescent="0.4">
      <c r="A201" s="111"/>
      <c r="B201" s="109" t="s">
        <v>159</v>
      </c>
      <c r="C201" s="112"/>
      <c r="D201" s="113">
        <f>SUM(D200:D200)</f>
        <v>21848</v>
      </c>
      <c r="E201" s="114"/>
      <c r="F201" s="114"/>
      <c r="G201" s="114"/>
      <c r="H201" s="37">
        <f t="shared" si="20"/>
        <v>25999.119999999999</v>
      </c>
      <c r="I201" s="54" t="s">
        <v>104</v>
      </c>
    </row>
    <row r="202" spans="1:11" ht="18" x14ac:dyDescent="0.35">
      <c r="A202" s="58"/>
      <c r="B202" s="25"/>
      <c r="C202" s="25"/>
      <c r="D202" s="77"/>
      <c r="E202" s="25"/>
      <c r="F202" s="25"/>
      <c r="G202" s="25"/>
    </row>
    <row r="203" spans="1:11" ht="18" customHeight="1" x14ac:dyDescent="0.35">
      <c r="A203" s="58"/>
      <c r="B203" s="71" t="s">
        <v>100</v>
      </c>
      <c r="C203" s="152" t="s">
        <v>138</v>
      </c>
      <c r="D203" s="153"/>
      <c r="E203" s="153"/>
      <c r="F203" s="25" t="s">
        <v>106</v>
      </c>
      <c r="G203" s="25"/>
    </row>
    <row r="204" spans="1:11" ht="18" x14ac:dyDescent="0.35">
      <c r="A204" s="58"/>
      <c r="B204" s="71" t="s">
        <v>154</v>
      </c>
      <c r="C204" s="139" t="s">
        <v>340</v>
      </c>
      <c r="D204" s="139"/>
      <c r="E204" s="25"/>
      <c r="F204" s="110" t="s">
        <v>107</v>
      </c>
      <c r="G204" s="25"/>
    </row>
    <row r="205" spans="1:11" ht="18" x14ac:dyDescent="0.35">
      <c r="A205" s="59"/>
      <c r="B205" s="70"/>
      <c r="C205" s="14"/>
      <c r="D205" s="78"/>
      <c r="E205" s="14"/>
      <c r="F205" s="14"/>
      <c r="G205" s="14"/>
    </row>
    <row r="206" spans="1:11" ht="18" x14ac:dyDescent="0.35">
      <c r="A206" s="59"/>
      <c r="B206" s="70"/>
      <c r="C206" s="14"/>
      <c r="D206" s="78"/>
      <c r="E206" s="14"/>
      <c r="F206" s="14"/>
      <c r="G206" s="14"/>
    </row>
    <row r="207" spans="1:11" ht="18" x14ac:dyDescent="0.35">
      <c r="A207" s="59"/>
      <c r="B207" s="70"/>
      <c r="C207" s="14"/>
      <c r="D207" s="146"/>
      <c r="E207" s="14"/>
      <c r="F207" s="14"/>
      <c r="G207" s="14"/>
    </row>
    <row r="208" spans="1:11" ht="18" x14ac:dyDescent="0.35">
      <c r="A208" s="59"/>
      <c r="B208" s="70"/>
      <c r="C208" s="14"/>
      <c r="D208" s="146"/>
      <c r="E208" s="14"/>
      <c r="F208" s="14"/>
      <c r="G208" s="14"/>
    </row>
    <row r="209" spans="1:7" ht="18" x14ac:dyDescent="0.35">
      <c r="A209" s="59"/>
      <c r="B209" s="145"/>
      <c r="C209" s="145"/>
      <c r="D209" s="146"/>
      <c r="E209" s="14"/>
      <c r="F209" s="14"/>
      <c r="G209" s="14"/>
    </row>
    <row r="210" spans="1:7" ht="18" x14ac:dyDescent="0.35">
      <c r="A210" s="59"/>
      <c r="B210" s="145"/>
      <c r="C210" s="145"/>
      <c r="D210" s="78"/>
      <c r="E210" s="14"/>
      <c r="F210" s="14"/>
      <c r="G210" s="25"/>
    </row>
    <row r="211" spans="1:7" ht="18" x14ac:dyDescent="0.35">
      <c r="A211" s="59"/>
      <c r="B211" s="27"/>
      <c r="C211" s="14"/>
      <c r="D211" s="78"/>
      <c r="E211" s="14"/>
      <c r="F211" s="14"/>
      <c r="G211" s="25"/>
    </row>
    <row r="212" spans="1:7" ht="18" x14ac:dyDescent="0.35">
      <c r="A212" s="59"/>
      <c r="B212" s="14"/>
      <c r="C212" s="14"/>
      <c r="D212" s="78"/>
      <c r="E212" s="14"/>
      <c r="F212" s="14"/>
      <c r="G212" s="14"/>
    </row>
    <row r="213" spans="1:7" ht="18" x14ac:dyDescent="0.35">
      <c r="A213" s="59"/>
      <c r="B213" s="14"/>
      <c r="C213" s="14"/>
      <c r="D213" s="78"/>
      <c r="E213" s="14"/>
      <c r="F213" s="14"/>
      <c r="G213" s="14"/>
    </row>
    <row r="214" spans="1:7" x14ac:dyDescent="0.3">
      <c r="A214" s="2"/>
    </row>
    <row r="215" spans="1:7" x14ac:dyDescent="0.3">
      <c r="A215" s="2"/>
    </row>
    <row r="216" spans="1:7" x14ac:dyDescent="0.3">
      <c r="A216" s="2"/>
    </row>
    <row r="217" spans="1:7" x14ac:dyDescent="0.3">
      <c r="A217" s="2"/>
      <c r="B217" s="3" t="s">
        <v>92</v>
      </c>
    </row>
    <row r="218" spans="1:7" x14ac:dyDescent="0.3">
      <c r="A218" s="2"/>
    </row>
    <row r="219" spans="1:7" x14ac:dyDescent="0.3">
      <c r="A219" s="2"/>
    </row>
    <row r="220" spans="1:7" x14ac:dyDescent="0.3">
      <c r="A220" s="2"/>
    </row>
    <row r="221" spans="1:7" x14ac:dyDescent="0.3">
      <c r="A221" s="2"/>
    </row>
    <row r="222" spans="1:7" x14ac:dyDescent="0.3">
      <c r="A222" s="2"/>
    </row>
    <row r="223" spans="1:7" x14ac:dyDescent="0.3">
      <c r="A223" s="2"/>
    </row>
    <row r="224" spans="1:7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</sheetData>
  <mergeCells count="53">
    <mergeCell ref="A21:C21"/>
    <mergeCell ref="A17:C17"/>
    <mergeCell ref="E17:G17"/>
    <mergeCell ref="F9:F10"/>
    <mergeCell ref="G9:G10"/>
    <mergeCell ref="A11:G11"/>
    <mergeCell ref="A15:G15"/>
    <mergeCell ref="A9:A10"/>
    <mergeCell ref="B9:B10"/>
    <mergeCell ref="C9:C10"/>
    <mergeCell ref="E9:E10"/>
    <mergeCell ref="A13:C13"/>
    <mergeCell ref="E13:G13"/>
    <mergeCell ref="A28:C28"/>
    <mergeCell ref="A56:G56"/>
    <mergeCell ref="A186:G186"/>
    <mergeCell ref="A184:C184"/>
    <mergeCell ref="E131:G131"/>
    <mergeCell ref="A131:C131"/>
    <mergeCell ref="A124:G124"/>
    <mergeCell ref="A85:C85"/>
    <mergeCell ref="E97:G97"/>
    <mergeCell ref="A97:C97"/>
    <mergeCell ref="A99:G99"/>
    <mergeCell ref="A42:C42"/>
    <mergeCell ref="A120:G120"/>
    <mergeCell ref="A122:C122"/>
    <mergeCell ref="B209:C210"/>
    <mergeCell ref="D207:D209"/>
    <mergeCell ref="G1:G3"/>
    <mergeCell ref="A1:B3"/>
    <mergeCell ref="A87:G87"/>
    <mergeCell ref="A18:G18"/>
    <mergeCell ref="A44:G44"/>
    <mergeCell ref="A36:G36"/>
    <mergeCell ref="A32:G32"/>
    <mergeCell ref="A29:G29"/>
    <mergeCell ref="A26:G26"/>
    <mergeCell ref="A22:G22"/>
    <mergeCell ref="A4:G8"/>
    <mergeCell ref="A55:C55"/>
    <mergeCell ref="A190:B190"/>
    <mergeCell ref="C203:E203"/>
    <mergeCell ref="O108:U108"/>
    <mergeCell ref="O114:Q114"/>
    <mergeCell ref="A116:G116"/>
    <mergeCell ref="A118:C118"/>
    <mergeCell ref="A199:G199"/>
    <mergeCell ref="A133:G133"/>
    <mergeCell ref="A126:C126"/>
    <mergeCell ref="A128:G128"/>
    <mergeCell ref="A191:G191"/>
    <mergeCell ref="B132:D132"/>
  </mergeCells>
  <printOptions horizontalCentered="1" verticalCentered="1"/>
  <pageMargins left="0.78740157480314965" right="0" top="0.74803149606299213" bottom="0.74803149606299213" header="0.31496062992125984" footer="0.31496062992125984"/>
  <pageSetup paperSize="9" scale="4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2019-02-08T12:28:29Z</dcterms:modified>
</cp:coreProperties>
</file>