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D131C953-DFAB-4222-B934-0160D245DB8A}" xr6:coauthVersionLast="36" xr6:coauthVersionMax="36" xr10:uidLastSave="{00000000-0000-0000-0000-000000000000}"/>
  <bookViews>
    <workbookView xWindow="0" yWindow="11712" windowWidth="14808" windowHeight="7956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13" i="1"/>
  <c r="D137" i="1"/>
  <c r="H137" i="1" s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I121" i="1"/>
  <c r="I120" i="1"/>
  <c r="I119" i="1"/>
  <c r="I118" i="1"/>
  <c r="I117" i="1"/>
  <c r="I116" i="1"/>
  <c r="I115" i="1"/>
  <c r="I114" i="1"/>
  <c r="I113" i="1"/>
  <c r="I137" i="1" l="1"/>
  <c r="J137" i="1"/>
  <c r="D99" i="1" l="1"/>
  <c r="J98" i="1"/>
  <c r="J97" i="1"/>
  <c r="J96" i="1"/>
  <c r="J95" i="1"/>
  <c r="J94" i="1"/>
  <c r="J93" i="1"/>
  <c r="J92" i="1"/>
  <c r="J91" i="1" l="1"/>
  <c r="J90" i="1"/>
  <c r="J89" i="1"/>
  <c r="J86" i="1"/>
  <c r="H75" i="1" l="1"/>
  <c r="J75" i="1"/>
  <c r="J14" i="1"/>
  <c r="J13" i="1"/>
  <c r="J12" i="1"/>
  <c r="J70" i="1"/>
  <c r="J88" i="1"/>
  <c r="J87" i="1"/>
  <c r="J85" i="1"/>
  <c r="J147" i="1"/>
  <c r="J146" i="1"/>
  <c r="J142" i="1"/>
  <c r="J141" i="1"/>
  <c r="J140" i="1"/>
  <c r="J139" i="1"/>
  <c r="J108" i="1"/>
  <c r="J107" i="1"/>
  <c r="J106" i="1"/>
  <c r="J103" i="1"/>
  <c r="J104" i="1" s="1"/>
  <c r="J81" i="1"/>
  <c r="J80" i="1"/>
  <c r="J79" i="1"/>
  <c r="J76" i="1"/>
  <c r="J74" i="1"/>
  <c r="J73" i="1"/>
  <c r="J72" i="1"/>
  <c r="J71" i="1"/>
  <c r="J69" i="1"/>
  <c r="J68" i="1"/>
  <c r="J67" i="1"/>
  <c r="J66" i="1"/>
  <c r="J65" i="1"/>
  <c r="J64" i="1"/>
  <c r="J63" i="1"/>
  <c r="J62" i="1"/>
  <c r="J59" i="1"/>
  <c r="J58" i="1"/>
  <c r="J57" i="1"/>
  <c r="J56" i="1"/>
  <c r="J55" i="1"/>
  <c r="J54" i="1"/>
  <c r="J53" i="1"/>
  <c r="J52" i="1"/>
  <c r="J51" i="1"/>
  <c r="J50" i="1"/>
  <c r="J46" i="1"/>
  <c r="J45" i="1"/>
  <c r="J44" i="1"/>
  <c r="J43" i="1"/>
  <c r="J42" i="1"/>
  <c r="J38" i="1"/>
  <c r="J35" i="1"/>
  <c r="J31" i="1"/>
  <c r="J32" i="1" s="1"/>
  <c r="J28" i="1"/>
  <c r="J27" i="1"/>
  <c r="J24" i="1"/>
  <c r="J23" i="1"/>
  <c r="J20" i="1"/>
  <c r="J15" i="1"/>
  <c r="J99" i="1" l="1"/>
  <c r="J109" i="1"/>
  <c r="J47" i="1"/>
  <c r="J25" i="1"/>
  <c r="J36" i="1"/>
  <c r="J77" i="1"/>
  <c r="J39" i="1"/>
  <c r="J16" i="1"/>
  <c r="J60" i="1"/>
  <c r="J21" i="1"/>
  <c r="J29" i="1"/>
  <c r="J82" i="1"/>
  <c r="J143" i="1"/>
  <c r="J148" i="1"/>
  <c r="D104" i="1"/>
  <c r="H104" i="1" s="1"/>
  <c r="H111" i="1" l="1"/>
  <c r="H74" i="1"/>
  <c r="H85" i="1"/>
  <c r="H55" i="1"/>
  <c r="H66" i="1"/>
  <c r="D143" i="1" l="1"/>
  <c r="H143" i="1" s="1"/>
  <c r="H142" i="1"/>
  <c r="H13" i="1"/>
  <c r="H147" i="1" l="1"/>
  <c r="H146" i="1"/>
  <c r="H141" i="1"/>
  <c r="H140" i="1"/>
  <c r="H139" i="1"/>
  <c r="H108" i="1" l="1"/>
  <c r="H107" i="1"/>
  <c r="H106" i="1"/>
  <c r="H103" i="1"/>
  <c r="H81" i="1"/>
  <c r="H80" i="1"/>
  <c r="H79" i="1"/>
  <c r="H76" i="1"/>
  <c r="H73" i="1"/>
  <c r="H72" i="1"/>
  <c r="H71" i="1"/>
  <c r="H69" i="1"/>
  <c r="H68" i="1"/>
  <c r="H67" i="1"/>
  <c r="H65" i="1"/>
  <c r="H64" i="1"/>
  <c r="H63" i="1"/>
  <c r="H62" i="1"/>
  <c r="H59" i="1"/>
  <c r="H58" i="1"/>
  <c r="H57" i="1"/>
  <c r="H56" i="1"/>
  <c r="H54" i="1"/>
  <c r="H53" i="1"/>
  <c r="H52" i="1"/>
  <c r="H51" i="1"/>
  <c r="H50" i="1"/>
  <c r="H46" i="1"/>
  <c r="H45" i="1"/>
  <c r="H44" i="1"/>
  <c r="H43" i="1"/>
  <c r="H42" i="1"/>
  <c r="H38" i="1"/>
  <c r="H35" i="1"/>
  <c r="H31" i="1"/>
  <c r="H28" i="1"/>
  <c r="H27" i="1"/>
  <c r="H24" i="1"/>
  <c r="H23" i="1"/>
  <c r="H20" i="1"/>
  <c r="H15" i="1"/>
  <c r="H14" i="1"/>
  <c r="H12" i="1"/>
  <c r="H99" i="1" l="1"/>
  <c r="D148" i="1" l="1"/>
  <c r="H148" i="1" s="1"/>
  <c r="H109" i="1" l="1"/>
  <c r="D82" i="1"/>
  <c r="H82" i="1" s="1"/>
  <c r="D77" i="1"/>
  <c r="H77" i="1" s="1"/>
  <c r="D60" i="1"/>
  <c r="H60" i="1" s="1"/>
  <c r="D47" i="1"/>
  <c r="H47" i="1" s="1"/>
  <c r="D39" i="1"/>
  <c r="H39" i="1" s="1"/>
  <c r="D36" i="1"/>
  <c r="H36" i="1" s="1"/>
  <c r="D32" i="1"/>
  <c r="H32" i="1" s="1"/>
  <c r="D29" i="1"/>
  <c r="H29" i="1" s="1"/>
  <c r="D25" i="1"/>
  <c r="H25" i="1" s="1"/>
  <c r="D21" i="1"/>
  <c r="H21" i="1" s="1"/>
  <c r="D16" i="1"/>
  <c r="H16" i="1" s="1"/>
</calcChain>
</file>

<file path=xl/sharedStrings.xml><?xml version="1.0" encoding="utf-8"?>
<sst xmlns="http://schemas.openxmlformats.org/spreadsheetml/2006/main" count="596" uniqueCount="237">
  <si>
    <t xml:space="preserve">Nr. Crt. </t>
  </si>
  <si>
    <t>Cod CPV</t>
  </si>
  <si>
    <t>Articol bugetar 20.01.01 - Furnituri de birou</t>
  </si>
  <si>
    <t>Articol bugetar 20.01.02 - Materiale pentru curatenie</t>
  </si>
  <si>
    <t>Articol bugetar 20.01.03 - Incalzit, iluminat si forta motrica</t>
  </si>
  <si>
    <t>Articol bugetar 20.01.05 - Carburanti si lubrifianti</t>
  </si>
  <si>
    <t>Articol bugetar 20.01.06 - Piese de schimb</t>
  </si>
  <si>
    <t>Articol bugetar 20.01.07 - Transport</t>
  </si>
  <si>
    <t>Articol bugetar 20.01.08 - Posta, telecomunicatii, radio, tv, internet</t>
  </si>
  <si>
    <t>Articol bugetar 20.01.09 - Materiale si prestari de servicii cu caracter functional</t>
  </si>
  <si>
    <t>Articol bugetar 20.01.30 - Alte bunuri si servicii pentru intretinere si functionare</t>
  </si>
  <si>
    <t>Articol bugetar 20.02 - Reparatii curente</t>
  </si>
  <si>
    <t>Articol bugetar 20.13 - Pregatire profesionala</t>
  </si>
  <si>
    <t>Articol bugetar 20.14 - Protectia muncii</t>
  </si>
  <si>
    <t>Articol bugetar 20.30.30 - Alte cheltuieli cu bunuri si servicii</t>
  </si>
  <si>
    <t>Articol bugetar 71.01.02 - Masini, echipamente si mijloace de transport</t>
  </si>
  <si>
    <t>Cartuse de toner</t>
  </si>
  <si>
    <t>30125100-2</t>
  </si>
  <si>
    <t>30199000-0</t>
  </si>
  <si>
    <t>Articole de papetarie si alte articole din hartie</t>
  </si>
  <si>
    <t>Accesorii de birou</t>
  </si>
  <si>
    <t>30192000-0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</si>
  <si>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</si>
  <si>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</si>
  <si>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</si>
  <si>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</si>
  <si>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</si>
  <si>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</si>
  <si>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</si>
  <si>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34320000-6</t>
  </si>
  <si>
    <t>Piese de schimb mecanice, altele decât motoare şi piese de motoare</t>
  </si>
  <si>
    <t>Servicii de transport rutier</t>
  </si>
  <si>
    <t>Servicii postale si de curierat</t>
  </si>
  <si>
    <t>64100000-7</t>
  </si>
  <si>
    <t>72411000-4</t>
  </si>
  <si>
    <t>Internet</t>
  </si>
  <si>
    <t>64228100-1</t>
  </si>
  <si>
    <t>Cablu TV</t>
  </si>
  <si>
    <t>Telefonie fixa</t>
  </si>
  <si>
    <t>Telefonie mobila</t>
  </si>
  <si>
    <t>64210000-1</t>
  </si>
  <si>
    <t>Reparatii auto</t>
  </si>
  <si>
    <t>Reparatii zona luminatoare</t>
  </si>
  <si>
    <t>45453000-7</t>
  </si>
  <si>
    <t>50112100-4</t>
  </si>
  <si>
    <t>Servicii de formare profesionala</t>
  </si>
  <si>
    <t>80530000-8</t>
  </si>
  <si>
    <t>Produse farmaceutice</t>
  </si>
  <si>
    <t>33600000-6</t>
  </si>
  <si>
    <t>85147000-1</t>
  </si>
  <si>
    <t>Truse de prim ajutor</t>
  </si>
  <si>
    <t>33141623-3</t>
  </si>
  <si>
    <t>60420000-8</t>
  </si>
  <si>
    <t>55110000-4</t>
  </si>
  <si>
    <t>Servicii mentenanta instalatie climatizare</t>
  </si>
  <si>
    <t>Servicii mentenanta IT</t>
  </si>
  <si>
    <t>Asigurari raspundere civila auto</t>
  </si>
  <si>
    <t>Servicii verificare si mentenanta stangi</t>
  </si>
  <si>
    <t>Servicii juridice</t>
  </si>
  <si>
    <t>Servicii mentenanta sisteme securitate</t>
  </si>
  <si>
    <t>Servicii mentenanta instalatii stingere incendii</t>
  </si>
  <si>
    <t>90921000-9</t>
  </si>
  <si>
    <t>Servicii furnizare informatii legislative</t>
  </si>
  <si>
    <t>72319000-4</t>
  </si>
  <si>
    <t>Servicii reparare si intretinere parc auto</t>
  </si>
  <si>
    <t>66516100-1</t>
  </si>
  <si>
    <t>71632000-7</t>
  </si>
  <si>
    <t>Verificare si umplere stingatoare</t>
  </si>
  <si>
    <t>24951230-6</t>
  </si>
  <si>
    <t>72700000-7</t>
  </si>
  <si>
    <t>75251000-0</t>
  </si>
  <si>
    <t>79100000-5</t>
  </si>
  <si>
    <t>50511000-0</t>
  </si>
  <si>
    <t>50712000-9</t>
  </si>
  <si>
    <t>79211110-0</t>
  </si>
  <si>
    <t>Servicii gestionare salarii</t>
  </si>
  <si>
    <t>79211000-6</t>
  </si>
  <si>
    <t>50720000-8</t>
  </si>
  <si>
    <t>79711000-1</t>
  </si>
  <si>
    <t>72510000-3</t>
  </si>
  <si>
    <t>Ianuarie</t>
  </si>
  <si>
    <t>aprilie</t>
  </si>
  <si>
    <t>iunie</t>
  </si>
  <si>
    <t>iulie</t>
  </si>
  <si>
    <t>decembrie</t>
  </si>
  <si>
    <t>martie</t>
  </si>
  <si>
    <t>septembrie</t>
  </si>
  <si>
    <t>ianuarie</t>
  </si>
  <si>
    <t xml:space="preserve">ianuarie </t>
  </si>
  <si>
    <t>noiembrie</t>
  </si>
  <si>
    <t>octombrie</t>
  </si>
  <si>
    <t>februarie</t>
  </si>
  <si>
    <t>mai</t>
  </si>
  <si>
    <t>TEATRUL MASCA</t>
  </si>
  <si>
    <t>Apa potabila</t>
  </si>
  <si>
    <t>Abonament software contabilitate</t>
  </si>
  <si>
    <t>Servicii de cazare</t>
  </si>
  <si>
    <t>Servicii de transport aerian</t>
  </si>
  <si>
    <t>TOTAL</t>
  </si>
  <si>
    <t>31000000-6</t>
  </si>
  <si>
    <t>Masini, aparate si consumabile electrice iluminat</t>
  </si>
  <si>
    <t>Imbracaminte de protectie si securitate</t>
  </si>
  <si>
    <t>35113000-9</t>
  </si>
  <si>
    <t>19000000-6</t>
  </si>
  <si>
    <t>Produse din piele, materiale textile, plastic si cauciuc</t>
  </si>
  <si>
    <t>15800000-6</t>
  </si>
  <si>
    <t>Diverse produse alimentare</t>
  </si>
  <si>
    <t>Produse de ingrijire personala (Machiaje)</t>
  </si>
  <si>
    <t>33700000-7</t>
  </si>
  <si>
    <t>60130000-8</t>
  </si>
  <si>
    <t xml:space="preserve">                                      TOTAL</t>
  </si>
  <si>
    <t xml:space="preserve">                         TOTAL</t>
  </si>
  <si>
    <t>15981100-9</t>
  </si>
  <si>
    <t xml:space="preserve">                                   </t>
  </si>
  <si>
    <t xml:space="preserve">                                           TOTAL </t>
  </si>
  <si>
    <t>65310000-9</t>
  </si>
  <si>
    <t>Articol bugetar 20.01.04 - Apa, canal si salubritate</t>
  </si>
  <si>
    <t xml:space="preserve">Articol bugetar 20.05.30 - Alte obiecte de inventar </t>
  </si>
  <si>
    <t xml:space="preserve"> </t>
  </si>
  <si>
    <t>Obiectul achizitiei directe</t>
  </si>
  <si>
    <t>Lei fata TVA</t>
  </si>
  <si>
    <t xml:space="preserve">Valoare estimata                                                                                       </t>
  </si>
  <si>
    <t>Sursa de finantare</t>
  </si>
  <si>
    <t>Data estimata       pentru initiere</t>
  </si>
  <si>
    <t>Data estimata       pentru finalizare</t>
  </si>
  <si>
    <t>VALOARE CU TVA</t>
  </si>
  <si>
    <t>Director adjunct,</t>
  </si>
  <si>
    <t>Mobila</t>
  </si>
  <si>
    <t xml:space="preserve">                                            TOTAL</t>
  </si>
  <si>
    <t xml:space="preserve">                                               TOTAL</t>
  </si>
  <si>
    <t>OK</t>
  </si>
  <si>
    <t>Servicii PSI Servant pompier</t>
  </si>
  <si>
    <r>
      <t> </t>
    </r>
    <r>
      <rPr>
        <sz val="14"/>
        <color rgb="FF000000"/>
        <rFont val="Times New Roman"/>
        <family val="1"/>
      </rPr>
      <t>50413200-5</t>
    </r>
  </si>
  <si>
    <t>39157000-7</t>
  </si>
  <si>
    <t>79952000-2</t>
  </si>
  <si>
    <t>Ec. Achizitii publice,</t>
  </si>
  <si>
    <t>Doina Morosanu</t>
  </si>
  <si>
    <t xml:space="preserve">              </t>
  </si>
  <si>
    <t>Buget propriu</t>
  </si>
  <si>
    <t>Leptop I7 pentru controler lumini si sunet</t>
  </si>
  <si>
    <t>30213100-6</t>
  </si>
  <si>
    <t>Articol bugetar 71.01.30 - Alte active fixe</t>
  </si>
  <si>
    <t>Licente informatice- software pt. creare documente</t>
  </si>
  <si>
    <t>48310000-4</t>
  </si>
  <si>
    <t>Licente informatice- software pt. grafica</t>
  </si>
  <si>
    <t>48322000-1</t>
  </si>
  <si>
    <t>Generator de curent putere maxima 40 KVA</t>
  </si>
  <si>
    <t>31120000-3</t>
  </si>
  <si>
    <t>Autoturism M1 8+1 locuri</t>
  </si>
  <si>
    <t>34115200-8</t>
  </si>
  <si>
    <t>Autoremorca specializata transport generator 3,5 tone</t>
  </si>
  <si>
    <t>34223300-9</t>
  </si>
  <si>
    <t>Decoruri /Costume Servicii prestate de artisti independenti</t>
  </si>
  <si>
    <t>92312200-3</t>
  </si>
  <si>
    <t>Servicii pentru evenimente FISV 2017</t>
  </si>
  <si>
    <t>Imprimate la comanda - registre spectacole</t>
  </si>
  <si>
    <t>22458000-5</t>
  </si>
  <si>
    <t xml:space="preserve">Div.serv. inchiriere toalete,montaj-demontaj bennere </t>
  </si>
  <si>
    <t>98300000-6 79900000-3</t>
  </si>
  <si>
    <t>Servicii de promovare</t>
  </si>
  <si>
    <t>79342200-5</t>
  </si>
  <si>
    <t>Afise,pliante,brosuri</t>
  </si>
  <si>
    <t>22400000-4 22150000-6</t>
  </si>
  <si>
    <t>45223100-7</t>
  </si>
  <si>
    <t>45422100-2</t>
  </si>
  <si>
    <t>Decoruri structuri metalice</t>
  </si>
  <si>
    <t>Decoruri lucrari in lemn</t>
  </si>
  <si>
    <t>39298900-6</t>
  </si>
  <si>
    <t>Decoruri/recuzita elemente decorative</t>
  </si>
  <si>
    <t>45332300-6</t>
  </si>
  <si>
    <t>Lucrari de renovare generale - conducte</t>
  </si>
  <si>
    <t>Centrala adresabila incendiu</t>
  </si>
  <si>
    <t>31625200-5</t>
  </si>
  <si>
    <t>50324100-3</t>
  </si>
  <si>
    <t>Servicii deratizare, dezinsectie si dezinfectie</t>
  </si>
  <si>
    <t>Servicii proiectare</t>
  </si>
  <si>
    <t>79933000-3</t>
  </si>
  <si>
    <t>50112000-3 71631200-2</t>
  </si>
  <si>
    <t>Servicii mentenanta si verificare ISCIR RSVTI</t>
  </si>
  <si>
    <t>Produse de cutratenie</t>
  </si>
  <si>
    <t>39831240-0</t>
  </si>
  <si>
    <t>60000000-8</t>
  </si>
  <si>
    <t>Servicii  de transport</t>
  </si>
  <si>
    <t>Reparare si intretinere a incalzirii centrale mentenanta</t>
  </si>
  <si>
    <t>ok</t>
  </si>
  <si>
    <t>Servicii conexe medicina muncii</t>
  </si>
  <si>
    <t>85148000-8</t>
  </si>
  <si>
    <t>09132100-4; 09134200-9</t>
  </si>
  <si>
    <t>Benzina fara plumb;  Motorina</t>
  </si>
  <si>
    <t>Servicii de contabilitate</t>
  </si>
  <si>
    <t>Monitorizare sisteme de alarma si interventie - casa bilete</t>
  </si>
  <si>
    <t>verificare sistem de stingere incendii sprinklere</t>
  </si>
  <si>
    <t>Servicii de medicina muncii</t>
  </si>
  <si>
    <t>Computere portabile</t>
  </si>
  <si>
    <t>Televizor</t>
  </si>
  <si>
    <t>32324000-0</t>
  </si>
  <si>
    <t>Monitor</t>
  </si>
  <si>
    <t>Sistem Desktop PC</t>
  </si>
  <si>
    <t>30232110-8</t>
  </si>
  <si>
    <t>30231310-3</t>
  </si>
  <si>
    <t>Multifunctionale laser</t>
  </si>
  <si>
    <t>Unitati de hard disk</t>
  </si>
  <si>
    <t>30233132-5</t>
  </si>
  <si>
    <t>Dispozitive de stocare</t>
  </si>
  <si>
    <t>30233180-6</t>
  </si>
  <si>
    <t>Camera video</t>
  </si>
  <si>
    <t>32333200-8</t>
  </si>
  <si>
    <t>Camera digitala</t>
  </si>
  <si>
    <t>38651600-9</t>
  </si>
  <si>
    <t>Aspirator</t>
  </si>
  <si>
    <t>39713430-6</t>
  </si>
  <si>
    <t>Fier calcat</t>
  </si>
  <si>
    <t>Masina de frezat</t>
  </si>
  <si>
    <t>42623000-9</t>
  </si>
  <si>
    <t>Imbracaminte speciala si accesorii - costume</t>
  </si>
  <si>
    <t>18400000-3</t>
  </si>
  <si>
    <t>Accesorii vestimentare</t>
  </si>
  <si>
    <t>18420000-9</t>
  </si>
  <si>
    <t>Tricouri - FISV si spectacole</t>
  </si>
  <si>
    <t>18331000-8</t>
  </si>
  <si>
    <t>Articole textile - costume</t>
  </si>
  <si>
    <t>39500000-7</t>
  </si>
  <si>
    <t>Materiale textile si articole conexe - elemente decor</t>
  </si>
  <si>
    <t>19200000-8</t>
  </si>
  <si>
    <t>Diverse articole decorative</t>
  </si>
  <si>
    <t>Servete din hartie</t>
  </si>
  <si>
    <t>33760000-5</t>
  </si>
  <si>
    <t>Servetele demachiante de unica folosinta</t>
  </si>
  <si>
    <t>33711430-0</t>
  </si>
  <si>
    <t>Servicii de sondaje de opinie</t>
  </si>
  <si>
    <t>79320000-3</t>
  </si>
  <si>
    <t>39713510-1</t>
  </si>
  <si>
    <t>Stefan Livadaru</t>
  </si>
  <si>
    <t>Bogdan Ginghuna</t>
  </si>
  <si>
    <t>APROB                                                                  DANA-ANCA FLOREA                               MANAGER</t>
  </si>
  <si>
    <t>18</t>
  </si>
  <si>
    <t>ANEXA PRIVIND ACHIZITIILE DIRECTE 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</si>
</sst>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2" fillId="0" borderId="0" xfId="0" applyFont="1"/>
    <xf numFmtId="0" fontId="2" fillId="0" borderId="0" xfId="0" applyFont="1" applyBorder="1"/>
    <xf numFmtId="3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14" fontId="0" fillId="0" borderId="0" xfId="0" applyNumberFormat="1"/>
    <xf numFmtId="4" fontId="0" fillId="0" borderId="0" xfId="0" applyNumberFormat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1" fontId="9" fillId="0" borderId="0" xfId="0" applyNumberFormat="1" applyFont="1" applyBorder="1"/>
    <xf numFmtId="0" fontId="3" fillId="0" borderId="0" xfId="0" applyFont="1" applyBorder="1"/>
    <xf numFmtId="1" fontId="3" fillId="0" borderId="0" xfId="0" applyNumberFormat="1" applyFont="1" applyBorder="1"/>
    <xf numFmtId="0" fontId="8" fillId="0" borderId="0" xfId="0" applyFont="1"/>
    <xf numFmtId="0" fontId="7" fillId="0" borderId="0" xfId="0" applyFont="1"/>
    <xf numFmtId="4" fontId="11" fillId="0" borderId="0" xfId="0" applyNumberFormat="1" applyFont="1"/>
    <xf numFmtId="0" fontId="12" fillId="0" borderId="0" xfId="0" applyFont="1"/>
    <xf numFmtId="4" fontId="11" fillId="0" borderId="0" xfId="0" applyNumberFormat="1" applyFont="1" applyAlignment="1">
      <alignment wrapText="1"/>
    </xf>
    <xf numFmtId="4" fontId="10" fillId="0" borderId="0" xfId="0" applyNumberFormat="1" applyFont="1"/>
    <xf numFmtId="0" fontId="11" fillId="0" borderId="3" xfId="0" applyFont="1" applyBorder="1" applyAlignment="1">
      <alignment horizontal="left"/>
    </xf>
    <xf numFmtId="0" fontId="14" fillId="0" borderId="3" xfId="0" applyFont="1" applyBorder="1"/>
    <xf numFmtId="3" fontId="11" fillId="0" borderId="3" xfId="0" applyNumberFormat="1" applyFont="1" applyBorder="1" applyAlignment="1">
      <alignment horizontal="right"/>
    </xf>
    <xf numFmtId="3" fontId="11" fillId="0" borderId="0" xfId="0" applyNumberFormat="1" applyFont="1"/>
    <xf numFmtId="1" fontId="12" fillId="0" borderId="0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4" fillId="0" borderId="1" xfId="0" applyFont="1" applyBorder="1"/>
    <xf numFmtId="3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0" fillId="0" borderId="13" xfId="0" applyNumberFormat="1" applyFont="1" applyBorder="1" applyAlignment="1">
      <alignment horizontal="right"/>
    </xf>
    <xf numFmtId="1" fontId="1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/>
    <xf numFmtId="0" fontId="14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3" fontId="10" fillId="0" borderId="4" xfId="0" applyNumberFormat="1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3" fontId="10" fillId="0" borderId="17" xfId="0" applyNumberFormat="1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4" fillId="0" borderId="10" xfId="0" applyFont="1" applyBorder="1"/>
    <xf numFmtId="0" fontId="10" fillId="0" borderId="10" xfId="0" applyFont="1" applyBorder="1" applyAlignment="1">
      <alignment horizontal="left"/>
    </xf>
    <xf numFmtId="0" fontId="14" fillId="0" borderId="3" xfId="1" applyFont="1" applyFill="1" applyBorder="1" applyAlignment="1">
      <alignment horizontal="left"/>
    </xf>
    <xf numFmtId="0" fontId="14" fillId="0" borderId="1" xfId="0" applyFont="1" applyFill="1" applyBorder="1" applyAlignment="1"/>
    <xf numFmtId="0" fontId="14" fillId="0" borderId="2" xfId="0" applyFont="1" applyFill="1" applyBorder="1" applyAlignment="1"/>
    <xf numFmtId="0" fontId="11" fillId="0" borderId="13" xfId="0" applyFont="1" applyBorder="1" applyAlignment="1">
      <alignment horizontal="left"/>
    </xf>
    <xf numFmtId="0" fontId="14" fillId="0" borderId="3" xfId="0" applyFont="1" applyFill="1" applyBorder="1" applyAlignment="1"/>
    <xf numFmtId="3" fontId="15" fillId="0" borderId="4" xfId="0" applyNumberFormat="1" applyFont="1" applyBorder="1" applyAlignment="1">
      <alignment horizontal="right"/>
    </xf>
    <xf numFmtId="0" fontId="16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3" fontId="11" fillId="0" borderId="14" xfId="0" applyNumberFormat="1" applyFont="1" applyBorder="1" applyAlignment="1">
      <alignment horizontal="right"/>
    </xf>
    <xf numFmtId="0" fontId="11" fillId="0" borderId="1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3" fontId="14" fillId="0" borderId="3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0" fontId="14" fillId="0" borderId="1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/>
    <xf numFmtId="3" fontId="14" fillId="0" borderId="0" xfId="0" applyNumberFormat="1" applyFont="1" applyBorder="1" applyAlignment="1">
      <alignment horizontal="right"/>
    </xf>
    <xf numFmtId="0" fontId="14" fillId="0" borderId="4" xfId="0" applyFont="1" applyBorder="1" applyAlignment="1">
      <alignment horizontal="left"/>
    </xf>
    <xf numFmtId="0" fontId="14" fillId="0" borderId="4" xfId="0" applyFont="1" applyFill="1" applyBorder="1" applyAlignment="1"/>
    <xf numFmtId="3" fontId="14" fillId="0" borderId="4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4" fillId="0" borderId="14" xfId="0" applyFont="1" applyFill="1" applyBorder="1" applyAlignment="1"/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/>
    </xf>
    <xf numFmtId="4" fontId="12" fillId="0" borderId="0" xfId="0" applyNumberFormat="1" applyFont="1"/>
    <xf numFmtId="0" fontId="20" fillId="0" borderId="0" xfId="0" applyFont="1"/>
    <xf numFmtId="0" fontId="15" fillId="0" borderId="10" xfId="0" applyFont="1" applyBorder="1" applyAlignment="1"/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1" fontId="20" fillId="0" borderId="0" xfId="0" applyNumberFormat="1" applyFont="1" applyBorder="1" applyAlignment="1">
      <alignment horizontal="right"/>
    </xf>
    <xf numFmtId="1" fontId="19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4" fillId="0" borderId="0" xfId="0" applyNumberFormat="1" applyFont="1"/>
    <xf numFmtId="0" fontId="24" fillId="0" borderId="0" xfId="0" applyFont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0" fontId="14" fillId="0" borderId="0" xfId="0" applyFont="1"/>
    <xf numFmtId="0" fontId="10" fillId="0" borderId="21" xfId="0" applyFont="1" applyBorder="1" applyAlignment="1">
      <alignment horizontal="left"/>
    </xf>
    <xf numFmtId="0" fontId="21" fillId="0" borderId="1" xfId="0" applyFont="1" applyBorder="1"/>
    <xf numFmtId="0" fontId="11" fillId="0" borderId="1" xfId="0" applyFont="1" applyBorder="1"/>
    <xf numFmtId="0" fontId="30" fillId="0" borderId="1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3" fontId="15" fillId="0" borderId="0" xfId="0" applyNumberFormat="1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32" fillId="0" borderId="0" xfId="0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Border="1"/>
    <xf numFmtId="4" fontId="13" fillId="0" borderId="0" xfId="0" applyNumberFormat="1" applyFont="1" applyBorder="1"/>
    <xf numFmtId="4" fontId="18" fillId="0" borderId="0" xfId="0" applyNumberFormat="1" applyFont="1"/>
    <xf numFmtId="3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3" fontId="11" fillId="2" borderId="1" xfId="0" applyNumberFormat="1" applyFont="1" applyFill="1" applyBorder="1" applyAlignment="1">
      <alignment horizontal="right"/>
    </xf>
    <xf numFmtId="3" fontId="11" fillId="2" borderId="0" xfId="0" applyNumberFormat="1" applyFont="1" applyFill="1"/>
    <xf numFmtId="0" fontId="13" fillId="2" borderId="0" xfId="0" applyFont="1" applyFill="1" applyAlignment="1">
      <alignment horizontal="right"/>
    </xf>
    <xf numFmtId="4" fontId="12" fillId="2" borderId="0" xfId="0" applyNumberFormat="1" applyFont="1" applyFill="1" applyBorder="1"/>
    <xf numFmtId="0" fontId="3" fillId="2" borderId="0" xfId="0" applyFont="1" applyFill="1"/>
    <xf numFmtId="0" fontId="2" fillId="2" borderId="0" xfId="0" applyFont="1" applyFill="1"/>
    <xf numFmtId="0" fontId="33" fillId="2" borderId="0" xfId="0" applyFont="1" applyFill="1"/>
    <xf numFmtId="0" fontId="33" fillId="0" borderId="0" xfId="0" applyFont="1" applyBorder="1"/>
    <xf numFmtId="0" fontId="21" fillId="0" borderId="1" xfId="0" applyFont="1" applyBorder="1" applyAlignment="1">
      <alignment wrapText="1"/>
    </xf>
    <xf numFmtId="0" fontId="11" fillId="0" borderId="27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4" fillId="0" borderId="25" xfId="0" applyFont="1" applyBorder="1"/>
    <xf numFmtId="0" fontId="11" fillId="0" borderId="26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1" fillId="2" borderId="25" xfId="0" applyFont="1" applyFill="1" applyBorder="1" applyAlignment="1">
      <alignment horizontal="left"/>
    </xf>
    <xf numFmtId="0" fontId="30" fillId="0" borderId="1" xfId="0" applyFont="1" applyBorder="1" applyAlignment="1">
      <alignment horizontal="center"/>
    </xf>
    <xf numFmtId="49" fontId="30" fillId="0" borderId="1" xfId="0" applyNumberFormat="1" applyFont="1" applyBorder="1" applyAlignment="1">
      <alignment horizontal="left"/>
    </xf>
    <xf numFmtId="1" fontId="30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14" fillId="2" borderId="1" xfId="0" applyFont="1" applyFill="1" applyBorder="1" applyAlignment="1"/>
    <xf numFmtId="0" fontId="11" fillId="2" borderId="3" xfId="0" applyFont="1" applyFill="1" applyBorder="1" applyAlignment="1">
      <alignment horizontal="left"/>
    </xf>
    <xf numFmtId="0" fontId="34" fillId="0" borderId="0" xfId="0" applyFont="1"/>
    <xf numFmtId="1" fontId="33" fillId="0" borderId="0" xfId="0" applyNumberFormat="1" applyFont="1" applyBorder="1"/>
    <xf numFmtId="4" fontId="32" fillId="0" borderId="0" xfId="0" applyNumberFormat="1" applyFont="1"/>
    <xf numFmtId="0" fontId="14" fillId="0" borderId="3" xfId="0" applyFont="1" applyBorder="1" applyAlignment="1">
      <alignment wrapText="1"/>
    </xf>
    <xf numFmtId="0" fontId="11" fillId="0" borderId="27" xfId="0" applyFont="1" applyBorder="1" applyAlignment="1">
      <alignment horizontal="left" vertical="center" wrapText="1"/>
    </xf>
    <xf numFmtId="0" fontId="33" fillId="0" borderId="0" xfId="0" applyFont="1"/>
    <xf numFmtId="1" fontId="30" fillId="2" borderId="1" xfId="0" applyNumberFormat="1" applyFont="1" applyFill="1" applyBorder="1" applyAlignment="1">
      <alignment horizontal="left"/>
    </xf>
    <xf numFmtId="0" fontId="14" fillId="0" borderId="27" xfId="0" applyFont="1" applyBorder="1" applyAlignment="1">
      <alignment vertical="center" wrapText="1"/>
    </xf>
    <xf numFmtId="4" fontId="32" fillId="0" borderId="0" xfId="0" applyNumberFormat="1" applyFont="1" applyBorder="1"/>
    <xf numFmtId="0" fontId="21" fillId="0" borderId="1" xfId="0" applyFont="1" applyBorder="1" applyAlignment="1">
      <alignment horizontal="left"/>
    </xf>
    <xf numFmtId="0" fontId="15" fillId="0" borderId="17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1" fillId="0" borderId="29" xfId="0" applyFont="1" applyBorder="1"/>
    <xf numFmtId="0" fontId="21" fillId="0" borderId="2" xfId="0" applyFont="1" applyBorder="1"/>
    <xf numFmtId="3" fontId="11" fillId="2" borderId="1" xfId="0" applyNumberFormat="1" applyFont="1" applyFill="1" applyBorder="1"/>
    <xf numFmtId="4" fontId="12" fillId="2" borderId="1" xfId="0" applyNumberFormat="1" applyFont="1" applyFill="1" applyBorder="1"/>
    <xf numFmtId="4" fontId="12" fillId="0" borderId="1" xfId="0" applyNumberFormat="1" applyFont="1" applyBorder="1"/>
    <xf numFmtId="3" fontId="11" fillId="0" borderId="1" xfId="0" applyNumberFormat="1" applyFont="1" applyBorder="1"/>
    <xf numFmtId="0" fontId="11" fillId="0" borderId="1" xfId="0" applyFont="1" applyBorder="1" applyAlignment="1">
      <alignment horizontal="left" vertical="center"/>
    </xf>
    <xf numFmtId="0" fontId="30" fillId="2" borderId="30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3" fontId="11" fillId="2" borderId="14" xfId="0" applyNumberFormat="1" applyFont="1" applyFill="1" applyBorder="1" applyAlignment="1">
      <alignment horizontal="right"/>
    </xf>
    <xf numFmtId="3" fontId="11" fillId="2" borderId="14" xfId="0" applyNumberFormat="1" applyFont="1" applyFill="1" applyBorder="1"/>
    <xf numFmtId="4" fontId="12" fillId="2" borderId="14" xfId="0" applyNumberFormat="1" applyFont="1" applyFill="1" applyBorder="1"/>
    <xf numFmtId="4" fontId="12" fillId="0" borderId="31" xfId="0" applyNumberFormat="1" applyFont="1" applyBorder="1"/>
    <xf numFmtId="0" fontId="30" fillId="2" borderId="32" xfId="0" applyFont="1" applyFill="1" applyBorder="1" applyAlignment="1">
      <alignment horizontal="left"/>
    </xf>
    <xf numFmtId="4" fontId="12" fillId="0" borderId="33" xfId="0" applyNumberFormat="1" applyFont="1" applyBorder="1"/>
    <xf numFmtId="0" fontId="30" fillId="0" borderId="32" xfId="0" applyFont="1" applyBorder="1" applyAlignment="1">
      <alignment horizontal="left"/>
    </xf>
    <xf numFmtId="3" fontId="10" fillId="0" borderId="13" xfId="0" applyNumberFormat="1" applyFont="1" applyBorder="1"/>
    <xf numFmtId="4" fontId="13" fillId="0" borderId="35" xfId="0" applyNumberFormat="1" applyFont="1" applyBorder="1"/>
    <xf numFmtId="0" fontId="11" fillId="2" borderId="36" xfId="0" applyFont="1" applyFill="1" applyBorder="1" applyAlignment="1">
      <alignment horizontal="left"/>
    </xf>
    <xf numFmtId="0" fontId="11" fillId="2" borderId="37" xfId="0" applyFont="1" applyFill="1" applyBorder="1" applyAlignment="1">
      <alignment horizontal="left"/>
    </xf>
    <xf numFmtId="0" fontId="11" fillId="0" borderId="37" xfId="0" applyFont="1" applyBorder="1" applyAlignment="1">
      <alignment horizontal="left"/>
    </xf>
    <xf numFmtId="3" fontId="15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0" fontId="16" fillId="0" borderId="38" xfId="0" applyFont="1" applyBorder="1" applyAlignment="1">
      <alignment horizontal="left"/>
    </xf>
    <xf numFmtId="3" fontId="10" fillId="0" borderId="6" xfId="0" applyNumberFormat="1" applyFont="1" applyBorder="1"/>
    <xf numFmtId="4" fontId="19" fillId="0" borderId="6" xfId="0" applyNumberFormat="1" applyFont="1" applyBorder="1"/>
    <xf numFmtId="4" fontId="12" fillId="0" borderId="39" xfId="0" applyNumberFormat="1" applyFont="1" applyBorder="1"/>
    <xf numFmtId="0" fontId="30" fillId="0" borderId="34" xfId="0" applyFont="1" applyBorder="1" applyAlignment="1">
      <alignment horizontal="left"/>
    </xf>
    <xf numFmtId="0" fontId="11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wrapText="1"/>
    </xf>
    <xf numFmtId="3" fontId="11" fillId="0" borderId="13" xfId="0" applyNumberFormat="1" applyFont="1" applyBorder="1" applyAlignment="1">
      <alignment horizontal="right"/>
    </xf>
    <xf numFmtId="3" fontId="11" fillId="0" borderId="13" xfId="0" applyNumberFormat="1" applyFont="1" applyBorder="1"/>
    <xf numFmtId="4" fontId="12" fillId="0" borderId="13" xfId="0" applyNumberFormat="1" applyFont="1" applyBorder="1"/>
    <xf numFmtId="4" fontId="12" fillId="0" borderId="35" xfId="0" applyNumberFormat="1" applyFont="1" applyBorder="1"/>
    <xf numFmtId="0" fontId="12" fillId="0" borderId="1" xfId="0" applyFont="1" applyBorder="1" applyAlignment="1">
      <alignment horizontal="right"/>
    </xf>
    <xf numFmtId="0" fontId="30" fillId="0" borderId="30" xfId="0" applyFont="1" applyBorder="1" applyAlignment="1">
      <alignment horizontal="left"/>
    </xf>
    <xf numFmtId="3" fontId="11" fillId="0" borderId="14" xfId="0" applyNumberFormat="1" applyFont="1" applyBorder="1"/>
    <xf numFmtId="0" fontId="12" fillId="0" borderId="14" xfId="0" applyFont="1" applyBorder="1" applyAlignment="1">
      <alignment horizontal="right"/>
    </xf>
    <xf numFmtId="0" fontId="14" fillId="0" borderId="13" xfId="0" applyFont="1" applyFill="1" applyBorder="1" applyAlignment="1"/>
    <xf numFmtId="0" fontId="19" fillId="0" borderId="13" xfId="0" applyFont="1" applyBorder="1" applyAlignment="1">
      <alignment horizontal="right"/>
    </xf>
    <xf numFmtId="0" fontId="30" fillId="0" borderId="5" xfId="0" applyFont="1" applyBorder="1" applyAlignment="1">
      <alignment horizontal="left"/>
    </xf>
    <xf numFmtId="0" fontId="14" fillId="0" borderId="6" xfId="0" applyFont="1" applyFill="1" applyBorder="1" applyAlignment="1"/>
    <xf numFmtId="3" fontId="10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19" fillId="0" borderId="6" xfId="0" applyFont="1" applyBorder="1" applyAlignment="1">
      <alignment horizontal="right"/>
    </xf>
    <xf numFmtId="0" fontId="30" fillId="0" borderId="1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3" fontId="11" fillId="0" borderId="0" xfId="0" applyNumberFormat="1" applyFont="1" applyFill="1"/>
    <xf numFmtId="0" fontId="13" fillId="0" borderId="0" xfId="0" applyFont="1" applyFill="1" applyAlignment="1">
      <alignment horizontal="right"/>
    </xf>
    <xf numFmtId="4" fontId="12" fillId="0" borderId="0" xfId="0" applyNumberFormat="1" applyFont="1" applyFill="1" applyBorder="1"/>
    <xf numFmtId="0" fontId="34" fillId="0" borderId="0" xfId="0" applyFont="1" applyFill="1"/>
    <xf numFmtId="0" fontId="3" fillId="0" borderId="0" xfId="0" applyFont="1" applyFill="1"/>
    <xf numFmtId="0" fontId="2" fillId="0" borderId="0" xfId="0" applyFont="1" applyFill="1"/>
    <xf numFmtId="1" fontId="30" fillId="0" borderId="1" xfId="0" applyNumberFormat="1" applyFont="1" applyFill="1" applyBorder="1" applyAlignment="1">
      <alignment horizontal="left"/>
    </xf>
    <xf numFmtId="0" fontId="21" fillId="0" borderId="0" xfId="0" applyFont="1" applyFill="1"/>
    <xf numFmtId="0" fontId="11" fillId="0" borderId="27" xfId="0" applyFont="1" applyFill="1" applyBorder="1" applyAlignment="1">
      <alignment horizontal="left"/>
    </xf>
    <xf numFmtId="3" fontId="11" fillId="0" borderId="3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9" fillId="0" borderId="0" xfId="0" applyFont="1" applyFill="1"/>
    <xf numFmtId="0" fontId="0" fillId="0" borderId="0" xfId="0" applyFill="1"/>
    <xf numFmtId="0" fontId="35" fillId="0" borderId="0" xfId="0" applyFont="1" applyFill="1"/>
    <xf numFmtId="0" fontId="30" fillId="0" borderId="0" xfId="0" applyFont="1" applyBorder="1"/>
    <xf numFmtId="0" fontId="13" fillId="0" borderId="0" xfId="0" applyFont="1" applyBorder="1"/>
    <xf numFmtId="0" fontId="30" fillId="0" borderId="17" xfId="0" applyFont="1" applyBorder="1"/>
    <xf numFmtId="0" fontId="30" fillId="0" borderId="2" xfId="0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5" fillId="0" borderId="27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36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3"/>
  <sheetViews>
    <sheetView tabSelected="1" zoomScale="73" zoomScaleNormal="73" workbookViewId="0">
      <selection activeCell="A9" sqref="A9:A10"/>
    </sheetView>
  </sheetViews>
  <sheetFormatPr defaultRowHeight="14.4" x14ac:dyDescent="0.3"/>
  <cols>
    <col min="1" max="1" width="4.109375" style="142" bestFit="1" customWidth="1"/>
    <col min="2" max="2" width="66" customWidth="1"/>
    <col min="3" max="3" width="17.6640625" customWidth="1"/>
    <col min="4" max="4" width="16.44140625" style="3" bestFit="1" customWidth="1"/>
    <col min="5" max="5" width="26.5546875" customWidth="1"/>
    <col min="6" max="6" width="16.44140625" bestFit="1" customWidth="1"/>
    <col min="7" max="7" width="16.88671875" bestFit="1" customWidth="1"/>
    <col min="8" max="8" width="14" style="8" hidden="1" customWidth="1"/>
    <col min="9" max="9" width="0" style="79" hidden="1" customWidth="1"/>
    <col min="10" max="10" width="17.6640625" style="8" hidden="1" customWidth="1"/>
    <col min="11" max="11" width="15" hidden="1" customWidth="1"/>
  </cols>
  <sheetData>
    <row r="1" spans="1:13" x14ac:dyDescent="0.3">
      <c r="A1" s="268" t="s">
        <v>93</v>
      </c>
      <c r="B1" s="268"/>
      <c r="G1" s="267" t="s">
        <v>234</v>
      </c>
    </row>
    <row r="2" spans="1:13" x14ac:dyDescent="0.3">
      <c r="A2" s="268"/>
      <c r="B2" s="268"/>
      <c r="G2" s="267"/>
    </row>
    <row r="3" spans="1:13" ht="33" customHeight="1" x14ac:dyDescent="0.3">
      <c r="A3" s="268"/>
      <c r="B3" s="268"/>
      <c r="C3" s="7"/>
      <c r="G3" s="267"/>
    </row>
    <row r="4" spans="1:13" ht="18" x14ac:dyDescent="0.35">
      <c r="A4" s="275" t="s">
        <v>236</v>
      </c>
      <c r="B4" s="275"/>
      <c r="C4" s="275"/>
      <c r="D4" s="275"/>
      <c r="E4" s="275"/>
      <c r="F4" s="275"/>
      <c r="G4" s="275"/>
      <c r="H4" s="17"/>
      <c r="I4" s="80"/>
      <c r="J4" s="76"/>
    </row>
    <row r="5" spans="1:13" ht="18" x14ac:dyDescent="0.35">
      <c r="A5" s="275"/>
      <c r="B5" s="275"/>
      <c r="C5" s="275"/>
      <c r="D5" s="275"/>
      <c r="E5" s="275"/>
      <c r="F5" s="275"/>
      <c r="G5" s="275"/>
      <c r="H5" s="17"/>
      <c r="I5" s="80"/>
      <c r="J5" s="76"/>
    </row>
    <row r="6" spans="1:13" ht="18" x14ac:dyDescent="0.35">
      <c r="A6" s="275"/>
      <c r="B6" s="275"/>
      <c r="C6" s="275"/>
      <c r="D6" s="275"/>
      <c r="E6" s="275"/>
      <c r="F6" s="275"/>
      <c r="G6" s="275"/>
      <c r="H6" s="17"/>
      <c r="I6" s="80"/>
      <c r="J6" s="76"/>
    </row>
    <row r="7" spans="1:13" ht="18" x14ac:dyDescent="0.35">
      <c r="A7" s="275"/>
      <c r="B7" s="275"/>
      <c r="C7" s="275"/>
      <c r="D7" s="275"/>
      <c r="E7" s="275"/>
      <c r="F7" s="275"/>
      <c r="G7" s="275"/>
      <c r="H7" s="17"/>
      <c r="I7" s="80"/>
      <c r="J7" s="76"/>
    </row>
    <row r="8" spans="1:13" ht="18" x14ac:dyDescent="0.35">
      <c r="A8" s="276"/>
      <c r="B8" s="276"/>
      <c r="C8" s="276"/>
      <c r="D8" s="276"/>
      <c r="E8" s="276"/>
      <c r="F8" s="276"/>
      <c r="G8" s="276"/>
      <c r="H8" s="17"/>
      <c r="I8" s="80"/>
      <c r="J8" s="76"/>
    </row>
    <row r="9" spans="1:13" ht="48" customHeight="1" x14ac:dyDescent="0.35">
      <c r="A9" s="259" t="s">
        <v>0</v>
      </c>
      <c r="B9" s="260" t="s">
        <v>119</v>
      </c>
      <c r="C9" s="254" t="s">
        <v>1</v>
      </c>
      <c r="D9" s="119" t="s">
        <v>121</v>
      </c>
      <c r="E9" s="254" t="s">
        <v>122</v>
      </c>
      <c r="F9" s="254" t="s">
        <v>123</v>
      </c>
      <c r="G9" s="254" t="s">
        <v>124</v>
      </c>
      <c r="H9" s="19" t="s">
        <v>125</v>
      </c>
      <c r="I9" s="81"/>
      <c r="J9" s="114"/>
      <c r="K9" s="9"/>
      <c r="L9" s="9"/>
      <c r="M9" s="9"/>
    </row>
    <row r="10" spans="1:13" ht="18" x14ac:dyDescent="0.35">
      <c r="A10" s="259"/>
      <c r="B10" s="261"/>
      <c r="C10" s="255"/>
      <c r="D10" s="120" t="s">
        <v>120</v>
      </c>
      <c r="E10" s="255"/>
      <c r="F10" s="255"/>
      <c r="G10" s="255"/>
      <c r="H10" s="17"/>
      <c r="I10" s="80"/>
      <c r="J10" s="76"/>
      <c r="K10" s="9"/>
      <c r="L10" s="9"/>
      <c r="M10" s="9"/>
    </row>
    <row r="11" spans="1:13" s="1" customFormat="1" ht="30" hidden="1" customHeight="1" thickBot="1" x14ac:dyDescent="0.4">
      <c r="A11" s="236" t="s">
        <v>2</v>
      </c>
      <c r="B11" s="237"/>
      <c r="C11" s="237"/>
      <c r="D11" s="237"/>
      <c r="E11" s="237"/>
      <c r="F11" s="237"/>
      <c r="G11" s="237"/>
      <c r="H11" s="20"/>
      <c r="I11" s="82"/>
      <c r="J11" s="115"/>
      <c r="K11" s="10"/>
      <c r="L11" s="10"/>
      <c r="M11" s="10"/>
    </row>
    <row r="12" spans="1:13" ht="18" x14ac:dyDescent="0.35">
      <c r="A12" s="103">
        <v>1</v>
      </c>
      <c r="B12" s="132" t="s">
        <v>16</v>
      </c>
      <c r="C12" s="27" t="s">
        <v>17</v>
      </c>
      <c r="D12" s="28">
        <v>20000</v>
      </c>
      <c r="E12" s="21" t="s">
        <v>138</v>
      </c>
      <c r="F12" s="21" t="s">
        <v>87</v>
      </c>
      <c r="G12" s="21" t="s">
        <v>84</v>
      </c>
      <c r="H12" s="24">
        <f t="shared" ref="H12:H16" si="0">D12*1.2</f>
        <v>24000</v>
      </c>
      <c r="I12" s="25"/>
      <c r="J12" s="116">
        <f t="shared" ref="J12:J14" si="1">D12*1.19</f>
        <v>23800</v>
      </c>
      <c r="K12" s="129" t="s">
        <v>130</v>
      </c>
      <c r="L12" s="12"/>
      <c r="M12" s="9"/>
    </row>
    <row r="13" spans="1:13" ht="18" x14ac:dyDescent="0.35">
      <c r="A13" s="103">
        <v>2</v>
      </c>
      <c r="B13" s="132" t="s">
        <v>19</v>
      </c>
      <c r="C13" s="27" t="s">
        <v>18</v>
      </c>
      <c r="D13" s="28">
        <v>6400</v>
      </c>
      <c r="E13" s="21" t="s">
        <v>138</v>
      </c>
      <c r="F13" s="21" t="s">
        <v>87</v>
      </c>
      <c r="G13" s="21" t="s">
        <v>84</v>
      </c>
      <c r="H13" s="24">
        <f t="shared" si="0"/>
        <v>7680</v>
      </c>
      <c r="I13" s="25"/>
      <c r="J13" s="116">
        <f t="shared" si="1"/>
        <v>7616</v>
      </c>
      <c r="K13" s="129" t="s">
        <v>130</v>
      </c>
      <c r="L13" s="12"/>
      <c r="M13" s="9"/>
    </row>
    <row r="14" spans="1:13" ht="18" x14ac:dyDescent="0.35">
      <c r="A14" s="103">
        <v>3</v>
      </c>
      <c r="B14" s="132" t="s">
        <v>20</v>
      </c>
      <c r="C14" s="27" t="s">
        <v>21</v>
      </c>
      <c r="D14" s="28">
        <v>300</v>
      </c>
      <c r="E14" s="21" t="s">
        <v>138</v>
      </c>
      <c r="F14" s="21" t="s">
        <v>87</v>
      </c>
      <c r="G14" s="21" t="s">
        <v>84</v>
      </c>
      <c r="H14" s="24">
        <f t="shared" si="0"/>
        <v>360</v>
      </c>
      <c r="I14" s="25"/>
      <c r="J14" s="116">
        <f t="shared" si="1"/>
        <v>357</v>
      </c>
      <c r="K14" s="129" t="s">
        <v>130</v>
      </c>
      <c r="L14" s="12"/>
      <c r="M14" s="9"/>
    </row>
    <row r="15" spans="1:13" ht="18" x14ac:dyDescent="0.35">
      <c r="A15" s="103">
        <v>4</v>
      </c>
      <c r="B15" s="132" t="s">
        <v>155</v>
      </c>
      <c r="C15" s="27" t="s">
        <v>156</v>
      </c>
      <c r="D15" s="28">
        <v>1100</v>
      </c>
      <c r="E15" s="21" t="s">
        <v>138</v>
      </c>
      <c r="F15" s="21" t="s">
        <v>91</v>
      </c>
      <c r="G15" s="21" t="s">
        <v>91</v>
      </c>
      <c r="H15" s="24">
        <f t="shared" si="0"/>
        <v>1320</v>
      </c>
      <c r="I15" s="25"/>
      <c r="J15" s="116">
        <f t="shared" ref="J15" si="2">D15*1.19</f>
        <v>1309</v>
      </c>
      <c r="K15" s="129" t="s">
        <v>130</v>
      </c>
      <c r="L15" s="12"/>
      <c r="M15" s="9"/>
    </row>
    <row r="16" spans="1:13" s="1" customFormat="1" ht="18.600000000000001" hidden="1" thickBot="1" x14ac:dyDescent="0.4">
      <c r="A16" s="234" t="s">
        <v>98</v>
      </c>
      <c r="B16" s="235"/>
      <c r="C16" s="235"/>
      <c r="D16" s="30">
        <f>SUM(D12:D15)</f>
        <v>27800</v>
      </c>
      <c r="E16" s="262"/>
      <c r="F16" s="263"/>
      <c r="G16" s="264"/>
      <c r="H16" s="24">
        <f t="shared" si="0"/>
        <v>33360</v>
      </c>
      <c r="I16" s="90" t="s">
        <v>130</v>
      </c>
      <c r="J16" s="117">
        <f>SUM(J12:J15)</f>
        <v>33082</v>
      </c>
      <c r="K16" s="129" t="s">
        <v>130</v>
      </c>
      <c r="L16" s="14"/>
      <c r="M16" s="10"/>
    </row>
    <row r="17" spans="1:13" s="1" customFormat="1" ht="18" hidden="1" x14ac:dyDescent="0.35">
      <c r="A17" s="105"/>
      <c r="B17" s="32"/>
      <c r="C17" s="32"/>
      <c r="D17" s="33"/>
      <c r="E17" s="32"/>
      <c r="F17" s="32"/>
      <c r="G17" s="32"/>
      <c r="H17" s="34"/>
      <c r="I17" s="31"/>
      <c r="J17" s="117"/>
      <c r="K17" s="13"/>
      <c r="L17" s="14"/>
      <c r="M17" s="10"/>
    </row>
    <row r="18" spans="1:13" s="1" customFormat="1" ht="18" hidden="1" x14ac:dyDescent="0.35">
      <c r="A18" s="104"/>
      <c r="B18" s="32"/>
      <c r="C18" s="32"/>
      <c r="D18" s="33"/>
      <c r="E18" s="32"/>
      <c r="F18" s="32"/>
      <c r="G18" s="32"/>
      <c r="H18" s="34"/>
      <c r="I18" s="31"/>
      <c r="J18" s="117"/>
      <c r="K18" s="13"/>
      <c r="L18" s="14"/>
      <c r="M18" s="10"/>
    </row>
    <row r="19" spans="1:13" s="1" customFormat="1" ht="30" hidden="1" customHeight="1" thickBot="1" x14ac:dyDescent="0.4">
      <c r="A19" s="256" t="s">
        <v>3</v>
      </c>
      <c r="B19" s="257"/>
      <c r="C19" s="257"/>
      <c r="D19" s="257"/>
      <c r="E19" s="257"/>
      <c r="F19" s="257"/>
      <c r="G19" s="258"/>
      <c r="H19" s="34"/>
      <c r="I19" s="83"/>
      <c r="J19" s="117"/>
      <c r="K19" s="11"/>
      <c r="L19" s="11"/>
      <c r="M19" s="10"/>
    </row>
    <row r="20" spans="1:13" ht="18" x14ac:dyDescent="0.35">
      <c r="A20" s="103">
        <v>5</v>
      </c>
      <c r="B20" s="132" t="s">
        <v>179</v>
      </c>
      <c r="C20" s="26" t="s">
        <v>180</v>
      </c>
      <c r="D20" s="28">
        <v>8400</v>
      </c>
      <c r="E20" s="21" t="s">
        <v>138</v>
      </c>
      <c r="F20" s="21" t="s">
        <v>81</v>
      </c>
      <c r="G20" s="21" t="s">
        <v>86</v>
      </c>
      <c r="H20" s="24">
        <f t="shared" ref="H20:H25" si="3">D20*1.2</f>
        <v>10080</v>
      </c>
      <c r="I20" s="25"/>
      <c r="J20" s="116">
        <f t="shared" ref="J20" si="4">D20*1.19</f>
        <v>9996</v>
      </c>
      <c r="K20" s="12"/>
      <c r="L20" s="12"/>
      <c r="M20" s="9"/>
    </row>
    <row r="21" spans="1:13" ht="18.600000000000001" hidden="1" thickBot="1" x14ac:dyDescent="0.4">
      <c r="A21" s="234" t="s">
        <v>98</v>
      </c>
      <c r="B21" s="235"/>
      <c r="C21" s="235"/>
      <c r="D21" s="30">
        <f>SUM(D20:D20)</f>
        <v>8400</v>
      </c>
      <c r="E21" s="249"/>
      <c r="F21" s="250"/>
      <c r="G21" s="250"/>
      <c r="H21" s="34">
        <f t="shared" si="3"/>
        <v>10080</v>
      </c>
      <c r="I21" s="89" t="s">
        <v>130</v>
      </c>
      <c r="J21" s="153">
        <f>SUM(J20:J20)</f>
        <v>9996</v>
      </c>
      <c r="K21" s="146" t="s">
        <v>130</v>
      </c>
      <c r="L21" s="12"/>
      <c r="M21" s="9"/>
    </row>
    <row r="22" spans="1:13" s="1" customFormat="1" ht="30" hidden="1" customHeight="1" thickBot="1" x14ac:dyDescent="0.4">
      <c r="A22" s="236" t="s">
        <v>4</v>
      </c>
      <c r="B22" s="237"/>
      <c r="C22" s="237"/>
      <c r="D22" s="237"/>
      <c r="E22" s="237"/>
      <c r="F22" s="237"/>
      <c r="G22" s="237"/>
      <c r="H22" s="34"/>
      <c r="I22" s="82"/>
      <c r="J22" s="115"/>
      <c r="K22" s="10"/>
      <c r="L22" s="10"/>
      <c r="M22" s="10"/>
    </row>
    <row r="23" spans="1:13" ht="18" x14ac:dyDescent="0.35">
      <c r="A23" s="103">
        <v>6</v>
      </c>
      <c r="B23" s="131" t="s">
        <v>22</v>
      </c>
      <c r="C23" s="35" t="s">
        <v>115</v>
      </c>
      <c r="D23" s="23">
        <v>61000</v>
      </c>
      <c r="E23" s="21" t="s">
        <v>138</v>
      </c>
      <c r="F23" s="21" t="s">
        <v>80</v>
      </c>
      <c r="G23" s="21" t="s">
        <v>84</v>
      </c>
      <c r="H23" s="24">
        <f t="shared" si="3"/>
        <v>73200</v>
      </c>
      <c r="I23" s="80"/>
      <c r="J23" s="116">
        <f t="shared" ref="J23:J24" si="5">D23*1.19</f>
        <v>72590</v>
      </c>
      <c r="K23" s="146" t="s">
        <v>130</v>
      </c>
      <c r="L23" s="9"/>
      <c r="M23" s="9"/>
    </row>
    <row r="24" spans="1:13" ht="18" x14ac:dyDescent="0.35">
      <c r="A24" s="103">
        <v>7</v>
      </c>
      <c r="B24" s="132" t="s">
        <v>24</v>
      </c>
      <c r="C24" s="26" t="s">
        <v>23</v>
      </c>
      <c r="D24" s="28">
        <v>61000</v>
      </c>
      <c r="E24" s="21" t="s">
        <v>138</v>
      </c>
      <c r="F24" s="37" t="s">
        <v>80</v>
      </c>
      <c r="G24" s="21" t="s">
        <v>84</v>
      </c>
      <c r="H24" s="24">
        <f t="shared" si="3"/>
        <v>73200</v>
      </c>
      <c r="I24" s="80"/>
      <c r="J24" s="116">
        <f t="shared" si="5"/>
        <v>72590</v>
      </c>
      <c r="K24" s="146" t="s">
        <v>130</v>
      </c>
      <c r="L24" s="9"/>
      <c r="M24" s="9"/>
    </row>
    <row r="25" spans="1:13" ht="18.600000000000001" hidden="1" thickBot="1" x14ac:dyDescent="0.4">
      <c r="A25" s="234" t="s">
        <v>98</v>
      </c>
      <c r="B25" s="235"/>
      <c r="C25" s="235"/>
      <c r="D25" s="30">
        <f>SUM(D23:D24)</f>
        <v>122000</v>
      </c>
      <c r="E25" s="38"/>
      <c r="F25" s="39"/>
      <c r="G25" s="39"/>
      <c r="H25" s="34">
        <f t="shared" si="3"/>
        <v>146400</v>
      </c>
      <c r="I25" s="86" t="s">
        <v>130</v>
      </c>
      <c r="J25" s="147">
        <f>SUM(J23:J24)</f>
        <v>145180</v>
      </c>
      <c r="K25" s="146" t="s">
        <v>130</v>
      </c>
      <c r="L25" s="9"/>
      <c r="M25" s="9"/>
    </row>
    <row r="26" spans="1:13" s="1" customFormat="1" ht="30" hidden="1" customHeight="1" thickBot="1" x14ac:dyDescent="0.4">
      <c r="A26" s="256" t="s">
        <v>116</v>
      </c>
      <c r="B26" s="257"/>
      <c r="C26" s="257"/>
      <c r="D26" s="257"/>
      <c r="E26" s="257"/>
      <c r="F26" s="257"/>
      <c r="G26" s="257"/>
      <c r="H26" s="34"/>
      <c r="I26" s="82"/>
      <c r="J26" s="115"/>
      <c r="K26" s="10"/>
      <c r="L26" s="10"/>
      <c r="M26" s="10"/>
    </row>
    <row r="27" spans="1:13" ht="18" x14ac:dyDescent="0.35">
      <c r="A27" s="103">
        <v>8</v>
      </c>
      <c r="B27" s="131" t="s">
        <v>26</v>
      </c>
      <c r="C27" s="22" t="s">
        <v>25</v>
      </c>
      <c r="D27" s="23">
        <v>7110</v>
      </c>
      <c r="E27" s="21" t="s">
        <v>138</v>
      </c>
      <c r="F27" s="21" t="s">
        <v>80</v>
      </c>
      <c r="G27" s="21" t="s">
        <v>84</v>
      </c>
      <c r="H27" s="24">
        <f t="shared" ref="H27:H29" si="6">D27*1.2</f>
        <v>8532</v>
      </c>
      <c r="I27" s="80"/>
      <c r="J27" s="116">
        <f t="shared" ref="J27:J28" si="7">D27*1.19</f>
        <v>8460.9</v>
      </c>
      <c r="K27" s="146" t="s">
        <v>130</v>
      </c>
      <c r="L27" s="9"/>
      <c r="M27" s="9"/>
    </row>
    <row r="28" spans="1:13" ht="18" x14ac:dyDescent="0.35">
      <c r="A28" s="103">
        <v>9</v>
      </c>
      <c r="B28" s="132" t="s">
        <v>27</v>
      </c>
      <c r="C28" s="27" t="s">
        <v>28</v>
      </c>
      <c r="D28" s="28">
        <v>4650</v>
      </c>
      <c r="E28" s="21" t="s">
        <v>138</v>
      </c>
      <c r="F28" s="21" t="s">
        <v>80</v>
      </c>
      <c r="G28" s="21" t="s">
        <v>84</v>
      </c>
      <c r="H28" s="24">
        <f t="shared" si="6"/>
        <v>5580</v>
      </c>
      <c r="I28" s="80"/>
      <c r="J28" s="116">
        <f t="shared" si="7"/>
        <v>5533.5</v>
      </c>
      <c r="K28" s="146" t="s">
        <v>130</v>
      </c>
      <c r="L28" s="9"/>
      <c r="M28" s="9"/>
    </row>
    <row r="29" spans="1:13" ht="18.600000000000001" hidden="1" thickBot="1" x14ac:dyDescent="0.4">
      <c r="A29" s="139" t="s">
        <v>113</v>
      </c>
      <c r="B29" s="47" t="s">
        <v>114</v>
      </c>
      <c r="C29" s="40"/>
      <c r="D29" s="41">
        <f>SUM(D27:D28)</f>
        <v>11760</v>
      </c>
      <c r="E29" s="38"/>
      <c r="F29" s="39"/>
      <c r="G29" s="39"/>
      <c r="H29" s="34">
        <f t="shared" si="6"/>
        <v>14112</v>
      </c>
      <c r="I29" s="86" t="s">
        <v>130</v>
      </c>
      <c r="J29" s="147">
        <f>SUM(J27:J28)</f>
        <v>13994.4</v>
      </c>
      <c r="K29" s="146" t="s">
        <v>130</v>
      </c>
      <c r="L29" s="9"/>
      <c r="M29" s="9"/>
    </row>
    <row r="30" spans="1:13" s="1" customFormat="1" ht="30" hidden="1" customHeight="1" thickBot="1" x14ac:dyDescent="0.4">
      <c r="A30" s="236" t="s">
        <v>5</v>
      </c>
      <c r="B30" s="237"/>
      <c r="C30" s="237"/>
      <c r="D30" s="237"/>
      <c r="E30" s="237"/>
      <c r="F30" s="237"/>
      <c r="G30" s="237"/>
      <c r="H30" s="34"/>
      <c r="I30" s="82"/>
      <c r="J30" s="76"/>
      <c r="K30" s="10"/>
      <c r="L30" s="10"/>
      <c r="M30" s="10"/>
    </row>
    <row r="31" spans="1:13" ht="36" x14ac:dyDescent="0.35">
      <c r="A31" s="103">
        <v>10</v>
      </c>
      <c r="B31" s="149" t="s">
        <v>188</v>
      </c>
      <c r="C31" s="148" t="s">
        <v>187</v>
      </c>
      <c r="D31" s="23">
        <v>42000</v>
      </c>
      <c r="E31" s="21" t="s">
        <v>138</v>
      </c>
      <c r="F31" s="21" t="s">
        <v>81</v>
      </c>
      <c r="G31" s="21" t="s">
        <v>84</v>
      </c>
      <c r="H31" s="24">
        <f t="shared" ref="H31:H32" si="8">D31*1.2</f>
        <v>50400</v>
      </c>
      <c r="I31" s="80"/>
      <c r="J31" s="116">
        <f t="shared" ref="J31" si="9">D31*1.19</f>
        <v>49980</v>
      </c>
      <c r="K31" s="150" t="s">
        <v>130</v>
      </c>
      <c r="L31" s="9"/>
      <c r="M31" s="9"/>
    </row>
    <row r="32" spans="1:13" ht="18.600000000000001" hidden="1" thickBot="1" x14ac:dyDescent="0.4">
      <c r="A32" s="234" t="s">
        <v>98</v>
      </c>
      <c r="B32" s="235"/>
      <c r="C32" s="235"/>
      <c r="D32" s="41">
        <f>SUM(D31:D31)</f>
        <v>42000</v>
      </c>
      <c r="E32" s="36"/>
      <c r="F32" s="36"/>
      <c r="G32" s="36"/>
      <c r="H32" s="34">
        <f t="shared" si="8"/>
        <v>50400</v>
      </c>
      <c r="I32" s="86" t="s">
        <v>130</v>
      </c>
      <c r="J32" s="147">
        <f>SUM(J31:J31)</f>
        <v>49980</v>
      </c>
      <c r="K32" s="150" t="s">
        <v>130</v>
      </c>
      <c r="L32" s="9"/>
      <c r="M32" s="9"/>
    </row>
    <row r="33" spans="1:13" ht="18" hidden="1" x14ac:dyDescent="0.35">
      <c r="A33" s="105"/>
      <c r="B33" s="43"/>
      <c r="C33" s="43"/>
      <c r="D33" s="44"/>
      <c r="E33" s="45"/>
      <c r="F33" s="45"/>
      <c r="G33" s="45"/>
      <c r="H33" s="24"/>
      <c r="I33" s="80"/>
      <c r="J33" s="76"/>
      <c r="K33" s="9"/>
      <c r="L33" s="9"/>
      <c r="M33" s="9"/>
    </row>
    <row r="34" spans="1:13" s="1" customFormat="1" ht="30" hidden="1" customHeight="1" thickBot="1" x14ac:dyDescent="0.4">
      <c r="A34" s="270" t="s">
        <v>6</v>
      </c>
      <c r="B34" s="271"/>
      <c r="C34" s="271"/>
      <c r="D34" s="271"/>
      <c r="E34" s="271"/>
      <c r="F34" s="271"/>
      <c r="G34" s="272"/>
      <c r="H34" s="34"/>
      <c r="I34" s="82"/>
      <c r="J34" s="115"/>
      <c r="K34" s="10"/>
      <c r="L34" s="10"/>
      <c r="M34" s="10"/>
    </row>
    <row r="35" spans="1:13" ht="18" x14ac:dyDescent="0.35">
      <c r="A35" s="103">
        <v>11</v>
      </c>
      <c r="B35" s="133" t="s">
        <v>30</v>
      </c>
      <c r="C35" s="27" t="s">
        <v>29</v>
      </c>
      <c r="D35" s="28">
        <v>4200</v>
      </c>
      <c r="E35" s="21" t="s">
        <v>138</v>
      </c>
      <c r="F35" s="26" t="s">
        <v>87</v>
      </c>
      <c r="G35" s="26" t="s">
        <v>84</v>
      </c>
      <c r="H35" s="24">
        <f t="shared" ref="H35:H99" si="10">D35*1.2</f>
        <v>5040</v>
      </c>
      <c r="I35" s="80"/>
      <c r="J35" s="116">
        <f t="shared" ref="J35" si="11">D35*1.19</f>
        <v>4998</v>
      </c>
      <c r="K35" s="150" t="s">
        <v>130</v>
      </c>
      <c r="L35" s="9"/>
      <c r="M35" s="9"/>
    </row>
    <row r="36" spans="1:13" ht="18.600000000000001" hidden="1" thickBot="1" x14ac:dyDescent="0.4">
      <c r="A36" s="103"/>
      <c r="B36" s="78" t="s">
        <v>128</v>
      </c>
      <c r="C36" s="46"/>
      <c r="D36" s="30">
        <f>SUM(D35:D35)</f>
        <v>4200</v>
      </c>
      <c r="E36" s="38"/>
      <c r="F36" s="39"/>
      <c r="G36" s="39"/>
      <c r="H36" s="34">
        <f t="shared" si="10"/>
        <v>5040</v>
      </c>
      <c r="I36" s="86" t="s">
        <v>130</v>
      </c>
      <c r="J36" s="76">
        <f>SUM(J35:J35)</f>
        <v>4998</v>
      </c>
      <c r="K36" s="150" t="s">
        <v>130</v>
      </c>
      <c r="L36" s="9"/>
      <c r="M36" s="9"/>
    </row>
    <row r="37" spans="1:13" s="1" customFormat="1" ht="30" hidden="1" customHeight="1" thickBot="1" x14ac:dyDescent="0.4">
      <c r="A37" s="236" t="s">
        <v>7</v>
      </c>
      <c r="B37" s="237"/>
      <c r="C37" s="237"/>
      <c r="D37" s="237"/>
      <c r="E37" s="237"/>
      <c r="F37" s="237"/>
      <c r="G37" s="237"/>
      <c r="H37" s="34"/>
      <c r="I37" s="82"/>
      <c r="J37" s="115"/>
      <c r="K37" s="10"/>
      <c r="L37" s="10"/>
      <c r="M37" s="10"/>
    </row>
    <row r="38" spans="1:13" s="222" customFormat="1" ht="18" x14ac:dyDescent="0.35">
      <c r="A38" s="204">
        <v>12</v>
      </c>
      <c r="B38" s="218" t="s">
        <v>182</v>
      </c>
      <c r="C38" s="208" t="s">
        <v>181</v>
      </c>
      <c r="D38" s="219">
        <v>4200</v>
      </c>
      <c r="E38" s="208" t="s">
        <v>138</v>
      </c>
      <c r="F38" s="208" t="s">
        <v>87</v>
      </c>
      <c r="G38" s="208" t="s">
        <v>84</v>
      </c>
      <c r="H38" s="210">
        <f t="shared" si="10"/>
        <v>5040</v>
      </c>
      <c r="I38" s="220"/>
      <c r="J38" s="212">
        <f t="shared" ref="J38" si="12">D38*1.19</f>
        <v>4998</v>
      </c>
      <c r="K38" s="223"/>
      <c r="L38" s="221"/>
      <c r="M38" s="221"/>
    </row>
    <row r="39" spans="1:13" ht="18.600000000000001" hidden="1" thickBot="1" x14ac:dyDescent="0.4">
      <c r="A39" s="227"/>
      <c r="B39" s="47" t="s">
        <v>129</v>
      </c>
      <c r="C39" s="39"/>
      <c r="D39" s="30">
        <f>SUM(D38:D38)</f>
        <v>4200</v>
      </c>
      <c r="E39" s="38"/>
      <c r="F39" s="39"/>
      <c r="G39" s="39"/>
      <c r="H39" s="34">
        <f t="shared" si="10"/>
        <v>5040</v>
      </c>
      <c r="I39" s="86" t="s">
        <v>130</v>
      </c>
      <c r="J39" s="76">
        <f>SUM(J38:J38)</f>
        <v>4998</v>
      </c>
      <c r="K39" s="150" t="s">
        <v>130</v>
      </c>
      <c r="L39" s="9"/>
      <c r="M39" s="9"/>
    </row>
    <row r="40" spans="1:13" ht="18" hidden="1" x14ac:dyDescent="0.35">
      <c r="A40" s="228"/>
      <c r="B40" s="107"/>
      <c r="C40" s="45"/>
      <c r="D40" s="44"/>
      <c r="E40" s="45"/>
      <c r="F40" s="45"/>
      <c r="G40" s="45"/>
      <c r="H40" s="34"/>
      <c r="I40" s="86"/>
      <c r="J40" s="76"/>
      <c r="K40" s="9"/>
      <c r="L40" s="9"/>
      <c r="M40" s="9"/>
    </row>
    <row r="41" spans="1:13" s="1" customFormat="1" ht="30" hidden="1" customHeight="1" thickBot="1" x14ac:dyDescent="0.4">
      <c r="A41" s="256" t="s">
        <v>8</v>
      </c>
      <c r="B41" s="257"/>
      <c r="C41" s="257"/>
      <c r="D41" s="257"/>
      <c r="E41" s="257"/>
      <c r="F41" s="257"/>
      <c r="G41" s="258"/>
      <c r="H41" s="34"/>
      <c r="I41" s="82"/>
      <c r="J41" s="115"/>
      <c r="K41" s="10"/>
      <c r="L41" s="10"/>
      <c r="M41" s="10"/>
    </row>
    <row r="42" spans="1:13" ht="18" x14ac:dyDescent="0.35">
      <c r="A42" s="103">
        <v>13</v>
      </c>
      <c r="B42" s="131" t="s">
        <v>32</v>
      </c>
      <c r="C42" s="48" t="s">
        <v>33</v>
      </c>
      <c r="D42" s="23">
        <v>5000</v>
      </c>
      <c r="E42" s="21" t="s">
        <v>138</v>
      </c>
      <c r="F42" s="21" t="s">
        <v>87</v>
      </c>
      <c r="G42" s="21" t="s">
        <v>84</v>
      </c>
      <c r="H42" s="24">
        <f t="shared" si="10"/>
        <v>6000</v>
      </c>
      <c r="I42" s="80"/>
      <c r="J42" s="116">
        <f t="shared" ref="J42:J46" si="13">D42*1.19</f>
        <v>5950</v>
      </c>
      <c r="K42" s="150" t="s">
        <v>130</v>
      </c>
      <c r="L42" s="9"/>
      <c r="M42" s="9"/>
    </row>
    <row r="43" spans="1:13" ht="18" x14ac:dyDescent="0.35">
      <c r="A43" s="103">
        <v>14</v>
      </c>
      <c r="B43" s="132" t="s">
        <v>35</v>
      </c>
      <c r="C43" s="49" t="s">
        <v>34</v>
      </c>
      <c r="D43" s="28">
        <v>6700</v>
      </c>
      <c r="E43" s="21" t="s">
        <v>138</v>
      </c>
      <c r="F43" s="21" t="s">
        <v>87</v>
      </c>
      <c r="G43" s="21" t="s">
        <v>84</v>
      </c>
      <c r="H43" s="24">
        <f t="shared" si="10"/>
        <v>8040</v>
      </c>
      <c r="I43" s="80"/>
      <c r="J43" s="116">
        <f t="shared" si="13"/>
        <v>7973</v>
      </c>
      <c r="K43" s="150" t="s">
        <v>130</v>
      </c>
      <c r="L43" s="9"/>
      <c r="M43" s="9"/>
    </row>
    <row r="44" spans="1:13" ht="18" x14ac:dyDescent="0.35">
      <c r="A44" s="103">
        <v>15</v>
      </c>
      <c r="B44" s="132" t="s">
        <v>37</v>
      </c>
      <c r="C44" s="49" t="s">
        <v>36</v>
      </c>
      <c r="D44" s="28">
        <v>400</v>
      </c>
      <c r="E44" s="21" t="s">
        <v>138</v>
      </c>
      <c r="F44" s="21" t="s">
        <v>87</v>
      </c>
      <c r="G44" s="21" t="s">
        <v>84</v>
      </c>
      <c r="H44" s="24">
        <f t="shared" si="10"/>
        <v>480</v>
      </c>
      <c r="I44" s="80"/>
      <c r="J44" s="116">
        <f t="shared" si="13"/>
        <v>476</v>
      </c>
      <c r="K44" s="150" t="s">
        <v>130</v>
      </c>
      <c r="L44" s="9"/>
      <c r="M44" s="9"/>
    </row>
    <row r="45" spans="1:13" ht="18" x14ac:dyDescent="0.35">
      <c r="A45" s="103">
        <v>16</v>
      </c>
      <c r="B45" s="132" t="s">
        <v>38</v>
      </c>
      <c r="C45" s="49" t="s">
        <v>40</v>
      </c>
      <c r="D45" s="28">
        <v>2500</v>
      </c>
      <c r="E45" s="21" t="s">
        <v>138</v>
      </c>
      <c r="F45" s="21" t="s">
        <v>87</v>
      </c>
      <c r="G45" s="21" t="s">
        <v>84</v>
      </c>
      <c r="H45" s="24">
        <f t="shared" si="10"/>
        <v>3000</v>
      </c>
      <c r="I45" s="80"/>
      <c r="J45" s="116">
        <f t="shared" si="13"/>
        <v>2975</v>
      </c>
      <c r="K45" s="150" t="s">
        <v>130</v>
      </c>
      <c r="L45" s="9"/>
      <c r="M45" s="9"/>
    </row>
    <row r="46" spans="1:13" ht="18" x14ac:dyDescent="0.35">
      <c r="A46" s="103">
        <v>17</v>
      </c>
      <c r="B46" s="134" t="s">
        <v>39</v>
      </c>
      <c r="C46" s="50" t="s">
        <v>40</v>
      </c>
      <c r="D46" s="29">
        <v>55000</v>
      </c>
      <c r="E46" s="21" t="s">
        <v>138</v>
      </c>
      <c r="F46" s="36" t="s">
        <v>87</v>
      </c>
      <c r="G46" s="36" t="s">
        <v>84</v>
      </c>
      <c r="H46" s="24">
        <f t="shared" si="10"/>
        <v>66000</v>
      </c>
      <c r="I46" s="80"/>
      <c r="J46" s="116">
        <f t="shared" si="13"/>
        <v>65450</v>
      </c>
      <c r="K46" s="150" t="s">
        <v>130</v>
      </c>
      <c r="L46" s="9"/>
      <c r="M46" s="9"/>
    </row>
    <row r="47" spans="1:13" ht="18.600000000000001" hidden="1" thickBot="1" x14ac:dyDescent="0.4">
      <c r="A47" s="235" t="s">
        <v>98</v>
      </c>
      <c r="B47" s="235"/>
      <c r="C47" s="235"/>
      <c r="D47" s="30">
        <f>SUM(D42:D46)</f>
        <v>69600</v>
      </c>
      <c r="E47" s="51"/>
      <c r="F47" s="51"/>
      <c r="G47" s="51"/>
      <c r="H47" s="34">
        <f t="shared" si="10"/>
        <v>83520</v>
      </c>
      <c r="I47" s="86" t="s">
        <v>130</v>
      </c>
      <c r="J47" s="147">
        <f>SUM(J42:J46)</f>
        <v>82824</v>
      </c>
      <c r="K47" s="150" t="s">
        <v>130</v>
      </c>
      <c r="L47" s="9"/>
      <c r="M47" s="9"/>
    </row>
    <row r="48" spans="1:13" ht="18" hidden="1" x14ac:dyDescent="0.35">
      <c r="A48" s="105"/>
      <c r="B48" s="43"/>
      <c r="C48" s="43"/>
      <c r="D48" s="44"/>
      <c r="E48" s="45"/>
      <c r="F48" s="45"/>
      <c r="G48" s="45"/>
      <c r="H48" s="34"/>
      <c r="I48" s="86"/>
      <c r="J48" s="76"/>
      <c r="K48" s="9"/>
      <c r="L48" s="9"/>
      <c r="M48" s="9"/>
    </row>
    <row r="49" spans="1:13" s="1" customFormat="1" ht="30" hidden="1" customHeight="1" thickBot="1" x14ac:dyDescent="0.4">
      <c r="A49" s="269" t="s">
        <v>9</v>
      </c>
      <c r="B49" s="257"/>
      <c r="C49" s="257"/>
      <c r="D49" s="257"/>
      <c r="E49" s="257"/>
      <c r="F49" s="257"/>
      <c r="G49" s="258"/>
      <c r="H49" s="34"/>
      <c r="I49" s="82"/>
      <c r="J49" s="115"/>
      <c r="K49" s="10"/>
      <c r="L49" s="10"/>
      <c r="M49" s="10"/>
    </row>
    <row r="50" spans="1:13" s="1" customFormat="1" ht="18" x14ac:dyDescent="0.35">
      <c r="A50" s="140" t="s">
        <v>235</v>
      </c>
      <c r="B50" s="131" t="s">
        <v>189</v>
      </c>
      <c r="C50" s="52" t="s">
        <v>76</v>
      </c>
      <c r="D50" s="23">
        <v>32400</v>
      </c>
      <c r="E50" s="21" t="s">
        <v>138</v>
      </c>
      <c r="F50" s="26" t="s">
        <v>88</v>
      </c>
      <c r="G50" s="26" t="s">
        <v>84</v>
      </c>
      <c r="H50" s="24">
        <f t="shared" si="10"/>
        <v>38880</v>
      </c>
      <c r="I50" s="82"/>
      <c r="J50" s="116">
        <f t="shared" ref="J50:J59" si="14">D50*1.19</f>
        <v>38556</v>
      </c>
      <c r="K50" s="10" t="s">
        <v>130</v>
      </c>
      <c r="L50" s="10"/>
      <c r="M50" s="10"/>
    </row>
    <row r="51" spans="1:13" s="1" customFormat="1" ht="18" x14ac:dyDescent="0.35">
      <c r="A51" s="103">
        <v>19</v>
      </c>
      <c r="B51" s="132" t="s">
        <v>58</v>
      </c>
      <c r="C51" s="26" t="s">
        <v>71</v>
      </c>
      <c r="D51" s="28">
        <v>30000</v>
      </c>
      <c r="E51" s="21" t="s">
        <v>138</v>
      </c>
      <c r="F51" s="26" t="s">
        <v>88</v>
      </c>
      <c r="G51" s="26" t="s">
        <v>84</v>
      </c>
      <c r="H51" s="24">
        <f t="shared" si="10"/>
        <v>36000</v>
      </c>
      <c r="I51" s="82"/>
      <c r="J51" s="116">
        <f t="shared" si="14"/>
        <v>35700</v>
      </c>
      <c r="K51" s="10" t="s">
        <v>130</v>
      </c>
      <c r="L51" s="10"/>
      <c r="M51" s="10"/>
    </row>
    <row r="52" spans="1:13" s="1" customFormat="1" ht="18" x14ac:dyDescent="0.35">
      <c r="A52" s="103">
        <v>20</v>
      </c>
      <c r="B52" s="132" t="s">
        <v>59</v>
      </c>
      <c r="C52" s="87" t="s">
        <v>173</v>
      </c>
      <c r="D52" s="28">
        <v>10800</v>
      </c>
      <c r="E52" s="21" t="s">
        <v>138</v>
      </c>
      <c r="F52" s="26" t="s">
        <v>88</v>
      </c>
      <c r="G52" s="26" t="s">
        <v>84</v>
      </c>
      <c r="H52" s="24">
        <f t="shared" si="10"/>
        <v>12960</v>
      </c>
      <c r="I52" s="82"/>
      <c r="J52" s="116">
        <f t="shared" si="14"/>
        <v>12852</v>
      </c>
      <c r="K52" s="10" t="s">
        <v>130</v>
      </c>
      <c r="L52" s="16"/>
      <c r="M52" s="10"/>
    </row>
    <row r="53" spans="1:13" s="1" customFormat="1" ht="18" x14ac:dyDescent="0.35">
      <c r="A53" s="103">
        <v>21</v>
      </c>
      <c r="B53" s="132" t="s">
        <v>131</v>
      </c>
      <c r="C53" s="26" t="s">
        <v>70</v>
      </c>
      <c r="D53" s="28">
        <v>130000</v>
      </c>
      <c r="E53" s="21" t="s">
        <v>138</v>
      </c>
      <c r="F53" s="26" t="s">
        <v>88</v>
      </c>
      <c r="G53" s="26" t="s">
        <v>84</v>
      </c>
      <c r="H53" s="24">
        <f t="shared" si="10"/>
        <v>156000</v>
      </c>
      <c r="I53" s="82"/>
      <c r="J53" s="116">
        <f t="shared" si="14"/>
        <v>154700</v>
      </c>
      <c r="K53" s="10" t="s">
        <v>130</v>
      </c>
      <c r="L53" s="10"/>
      <c r="M53" s="10"/>
    </row>
    <row r="54" spans="1:13" s="1" customFormat="1" ht="18" x14ac:dyDescent="0.35">
      <c r="A54" s="103">
        <v>22</v>
      </c>
      <c r="B54" s="132" t="s">
        <v>67</v>
      </c>
      <c r="C54" s="26" t="s">
        <v>68</v>
      </c>
      <c r="D54" s="28">
        <v>1500</v>
      </c>
      <c r="E54" s="21" t="s">
        <v>138</v>
      </c>
      <c r="F54" s="26" t="s">
        <v>90</v>
      </c>
      <c r="G54" s="26" t="s">
        <v>90</v>
      </c>
      <c r="H54" s="24">
        <f t="shared" si="10"/>
        <v>1800</v>
      </c>
      <c r="I54" s="82"/>
      <c r="J54" s="116">
        <f t="shared" si="14"/>
        <v>1785</v>
      </c>
      <c r="K54" s="10" t="s">
        <v>130</v>
      </c>
      <c r="L54" s="10"/>
      <c r="M54" s="10"/>
    </row>
    <row r="55" spans="1:13" s="1" customFormat="1" ht="18" x14ac:dyDescent="0.35">
      <c r="A55" s="103">
        <v>23</v>
      </c>
      <c r="B55" s="132" t="s">
        <v>191</v>
      </c>
      <c r="C55" s="88" t="s">
        <v>132</v>
      </c>
      <c r="D55" s="28">
        <v>1020</v>
      </c>
      <c r="E55" s="21" t="s">
        <v>138</v>
      </c>
      <c r="F55" s="26" t="s">
        <v>90</v>
      </c>
      <c r="G55" s="26" t="s">
        <v>84</v>
      </c>
      <c r="H55" s="24">
        <f t="shared" si="10"/>
        <v>1224</v>
      </c>
      <c r="I55" s="82"/>
      <c r="J55" s="116">
        <f t="shared" si="14"/>
        <v>1213.8</v>
      </c>
      <c r="K55" s="10" t="s">
        <v>130</v>
      </c>
      <c r="L55" s="10"/>
      <c r="M55" s="10"/>
    </row>
    <row r="56" spans="1:13" s="1" customFormat="1" ht="18" x14ac:dyDescent="0.35">
      <c r="A56" s="103">
        <v>24</v>
      </c>
      <c r="B56" s="132" t="s">
        <v>60</v>
      </c>
      <c r="C56" s="26" t="s">
        <v>72</v>
      </c>
      <c r="D56" s="28">
        <v>2500</v>
      </c>
      <c r="E56" s="21" t="s">
        <v>138</v>
      </c>
      <c r="F56" s="26" t="s">
        <v>87</v>
      </c>
      <c r="G56" s="26" t="s">
        <v>84</v>
      </c>
      <c r="H56" s="24">
        <f t="shared" si="10"/>
        <v>3000</v>
      </c>
      <c r="I56" s="82"/>
      <c r="J56" s="116">
        <f t="shared" si="14"/>
        <v>2975</v>
      </c>
      <c r="K56" s="10"/>
      <c r="L56" s="10"/>
      <c r="M56" s="10"/>
    </row>
    <row r="57" spans="1:13" s="1" customFormat="1" ht="18" x14ac:dyDescent="0.35">
      <c r="A57" s="103">
        <v>25</v>
      </c>
      <c r="B57" s="132" t="s">
        <v>174</v>
      </c>
      <c r="C57" s="26" t="s">
        <v>61</v>
      </c>
      <c r="D57" s="28">
        <v>10000</v>
      </c>
      <c r="E57" s="21" t="s">
        <v>138</v>
      </c>
      <c r="F57" s="26" t="s">
        <v>88</v>
      </c>
      <c r="G57" s="26" t="s">
        <v>84</v>
      </c>
      <c r="H57" s="24">
        <f t="shared" si="10"/>
        <v>12000</v>
      </c>
      <c r="I57" s="82"/>
      <c r="J57" s="116">
        <f t="shared" si="14"/>
        <v>11900</v>
      </c>
      <c r="K57" s="10" t="s">
        <v>130</v>
      </c>
      <c r="L57" s="10"/>
      <c r="M57" s="10"/>
    </row>
    <row r="58" spans="1:13" s="1" customFormat="1" ht="18" x14ac:dyDescent="0.35">
      <c r="A58" s="103">
        <v>26</v>
      </c>
      <c r="B58" s="132" t="s">
        <v>100</v>
      </c>
      <c r="C58" s="26" t="s">
        <v>99</v>
      </c>
      <c r="D58" s="28">
        <v>26220</v>
      </c>
      <c r="E58" s="21" t="s">
        <v>138</v>
      </c>
      <c r="F58" s="26" t="s">
        <v>91</v>
      </c>
      <c r="G58" s="26" t="s">
        <v>84</v>
      </c>
      <c r="H58" s="24">
        <f t="shared" si="10"/>
        <v>31464</v>
      </c>
      <c r="I58" s="82"/>
      <c r="J58" s="116">
        <f t="shared" si="14"/>
        <v>31201.8</v>
      </c>
      <c r="K58" s="10"/>
      <c r="L58" s="10"/>
      <c r="M58" s="10"/>
    </row>
    <row r="59" spans="1:13" s="95" customFormat="1" ht="18" x14ac:dyDescent="0.35">
      <c r="A59" s="106">
        <v>27</v>
      </c>
      <c r="B59" s="135" t="s">
        <v>57</v>
      </c>
      <c r="C59" s="42" t="s">
        <v>73</v>
      </c>
      <c r="D59" s="60">
        <v>560</v>
      </c>
      <c r="E59" s="21" t="s">
        <v>138</v>
      </c>
      <c r="F59" s="42" t="s">
        <v>85</v>
      </c>
      <c r="G59" s="42" t="s">
        <v>89</v>
      </c>
      <c r="H59" s="92">
        <f t="shared" si="10"/>
        <v>672</v>
      </c>
      <c r="I59" s="93"/>
      <c r="J59" s="116">
        <f t="shared" si="14"/>
        <v>666.4</v>
      </c>
      <c r="K59" s="10" t="s">
        <v>130</v>
      </c>
      <c r="L59" s="94"/>
      <c r="M59" s="94"/>
    </row>
    <row r="60" spans="1:13" s="5" customFormat="1" ht="18.600000000000001" hidden="1" thickBot="1" x14ac:dyDescent="0.4">
      <c r="A60" s="241" t="s">
        <v>98</v>
      </c>
      <c r="B60" s="241"/>
      <c r="C60" s="241"/>
      <c r="D60" s="53">
        <f>SUM(D50:D59)</f>
        <v>245000</v>
      </c>
      <c r="E60" s="54"/>
      <c r="F60" s="55"/>
      <c r="G60" s="55"/>
      <c r="H60" s="34">
        <f t="shared" si="10"/>
        <v>294000</v>
      </c>
      <c r="I60" s="84" t="s">
        <v>130</v>
      </c>
      <c r="J60" s="118">
        <f>SUM(J50:J59)</f>
        <v>291550</v>
      </c>
      <c r="K60" s="15"/>
      <c r="L60" s="15"/>
      <c r="M60" s="15"/>
    </row>
    <row r="61" spans="1:13" s="1" customFormat="1" ht="30" hidden="1" customHeight="1" thickBot="1" x14ac:dyDescent="0.4">
      <c r="A61" s="236" t="s">
        <v>10</v>
      </c>
      <c r="B61" s="237"/>
      <c r="C61" s="237"/>
      <c r="D61" s="237"/>
      <c r="E61" s="237"/>
      <c r="F61" s="237"/>
      <c r="G61" s="237"/>
      <c r="H61" s="34"/>
      <c r="I61" s="82"/>
      <c r="J61" s="115"/>
      <c r="K61" s="10"/>
      <c r="L61" s="10"/>
      <c r="M61" s="10"/>
    </row>
    <row r="62" spans="1:13" s="1" customFormat="1" ht="36" x14ac:dyDescent="0.35">
      <c r="A62" s="141">
        <v>28</v>
      </c>
      <c r="B62" s="152" t="s">
        <v>30</v>
      </c>
      <c r="C62" s="22" t="s">
        <v>29</v>
      </c>
      <c r="D62" s="23">
        <v>9283</v>
      </c>
      <c r="E62" s="21" t="s">
        <v>138</v>
      </c>
      <c r="F62" s="26" t="s">
        <v>87</v>
      </c>
      <c r="G62" s="26" t="s">
        <v>84</v>
      </c>
      <c r="H62" s="24">
        <f t="shared" si="10"/>
        <v>11139.6</v>
      </c>
      <c r="I62" s="82"/>
      <c r="J62" s="116">
        <f t="shared" ref="J62:J76" si="15">D62*1.19</f>
        <v>11046.769999999999</v>
      </c>
      <c r="K62" s="10"/>
      <c r="L62" s="10"/>
      <c r="M62" s="10"/>
    </row>
    <row r="63" spans="1:13" s="215" customFormat="1" ht="36" x14ac:dyDescent="0.35">
      <c r="A63" s="204">
        <v>29</v>
      </c>
      <c r="B63" s="205" t="s">
        <v>64</v>
      </c>
      <c r="C63" s="206" t="s">
        <v>177</v>
      </c>
      <c r="D63" s="207">
        <v>29500</v>
      </c>
      <c r="E63" s="208" t="s">
        <v>138</v>
      </c>
      <c r="F63" s="209" t="s">
        <v>87</v>
      </c>
      <c r="G63" s="209" t="s">
        <v>84</v>
      </c>
      <c r="H63" s="210">
        <f t="shared" si="10"/>
        <v>35400</v>
      </c>
      <c r="I63" s="211"/>
      <c r="J63" s="212">
        <f t="shared" si="15"/>
        <v>35105</v>
      </c>
      <c r="K63" s="213"/>
      <c r="L63" s="214"/>
      <c r="M63" s="214"/>
    </row>
    <row r="64" spans="1:13" s="1" customFormat="1" ht="18" x14ac:dyDescent="0.35">
      <c r="A64" s="141">
        <v>30</v>
      </c>
      <c r="B64" s="132" t="s">
        <v>94</v>
      </c>
      <c r="C64" s="49" t="s">
        <v>112</v>
      </c>
      <c r="D64" s="28">
        <v>4000</v>
      </c>
      <c r="E64" s="21" t="s">
        <v>138</v>
      </c>
      <c r="F64" s="26" t="s">
        <v>87</v>
      </c>
      <c r="G64" s="26" t="s">
        <v>84</v>
      </c>
      <c r="H64" s="24">
        <f t="shared" si="10"/>
        <v>4800</v>
      </c>
      <c r="I64" s="82"/>
      <c r="J64" s="116">
        <f t="shared" si="15"/>
        <v>4760</v>
      </c>
      <c r="K64" s="10" t="s">
        <v>184</v>
      </c>
      <c r="L64" s="10"/>
      <c r="M64" s="10"/>
    </row>
    <row r="65" spans="1:13" s="98" customFormat="1" ht="18" x14ac:dyDescent="0.35">
      <c r="A65" s="106">
        <v>31</v>
      </c>
      <c r="B65" s="135" t="s">
        <v>178</v>
      </c>
      <c r="C65" s="49" t="s">
        <v>66</v>
      </c>
      <c r="D65" s="60">
        <v>4200</v>
      </c>
      <c r="E65" s="21" t="s">
        <v>138</v>
      </c>
      <c r="F65" s="42" t="s">
        <v>87</v>
      </c>
      <c r="G65" s="42" t="s">
        <v>84</v>
      </c>
      <c r="H65" s="92">
        <f t="shared" si="10"/>
        <v>5040</v>
      </c>
      <c r="I65" s="96"/>
      <c r="J65" s="116">
        <f t="shared" si="15"/>
        <v>4998</v>
      </c>
      <c r="K65" s="97" t="s">
        <v>130</v>
      </c>
      <c r="L65" s="97"/>
      <c r="M65" s="97"/>
    </row>
    <row r="66" spans="1:13" s="98" customFormat="1" ht="18" x14ac:dyDescent="0.35">
      <c r="A66" s="106">
        <v>32</v>
      </c>
      <c r="B66" s="135" t="s">
        <v>183</v>
      </c>
      <c r="C66" s="99" t="s">
        <v>73</v>
      </c>
      <c r="D66" s="60">
        <v>9000</v>
      </c>
      <c r="E66" s="21" t="s">
        <v>138</v>
      </c>
      <c r="F66" s="42" t="s">
        <v>92</v>
      </c>
      <c r="G66" s="42" t="s">
        <v>82</v>
      </c>
      <c r="H66" s="92">
        <f t="shared" si="10"/>
        <v>10800</v>
      </c>
      <c r="I66" s="96"/>
      <c r="J66" s="116">
        <f t="shared" si="15"/>
        <v>10710</v>
      </c>
      <c r="K66" s="97" t="s">
        <v>130</v>
      </c>
      <c r="L66" s="97"/>
      <c r="M66" s="97"/>
    </row>
    <row r="67" spans="1:13" s="1" customFormat="1" ht="18" x14ac:dyDescent="0.35">
      <c r="A67" s="141">
        <v>33</v>
      </c>
      <c r="B67" s="132" t="s">
        <v>54</v>
      </c>
      <c r="C67" s="49" t="s">
        <v>77</v>
      </c>
      <c r="D67" s="28">
        <v>5500</v>
      </c>
      <c r="E67" s="21" t="s">
        <v>138</v>
      </c>
      <c r="F67" s="26" t="s">
        <v>87</v>
      </c>
      <c r="G67" s="26" t="s">
        <v>84</v>
      </c>
      <c r="H67" s="24">
        <f t="shared" si="10"/>
        <v>6600</v>
      </c>
      <c r="I67" s="82"/>
      <c r="J67" s="116">
        <f t="shared" si="15"/>
        <v>6545</v>
      </c>
      <c r="K67" s="10" t="s">
        <v>130</v>
      </c>
      <c r="L67" s="10"/>
      <c r="M67" s="10"/>
    </row>
    <row r="68" spans="1:13" s="1" customFormat="1" ht="18" x14ac:dyDescent="0.35">
      <c r="A68" s="103">
        <v>34</v>
      </c>
      <c r="B68" s="132" t="s">
        <v>55</v>
      </c>
      <c r="C68" s="49" t="s">
        <v>69</v>
      </c>
      <c r="D68" s="28">
        <v>20400</v>
      </c>
      <c r="E68" s="21" t="s">
        <v>138</v>
      </c>
      <c r="F68" s="26" t="s">
        <v>87</v>
      </c>
      <c r="G68" s="26" t="s">
        <v>84</v>
      </c>
      <c r="H68" s="24">
        <f t="shared" si="10"/>
        <v>24480</v>
      </c>
      <c r="I68" s="82"/>
      <c r="J68" s="116">
        <f t="shared" si="15"/>
        <v>24276</v>
      </c>
      <c r="K68" s="10" t="s">
        <v>130</v>
      </c>
      <c r="L68" s="10"/>
      <c r="M68" s="10"/>
    </row>
    <row r="69" spans="1:13" s="127" customFormat="1" ht="18" x14ac:dyDescent="0.35">
      <c r="A69" s="151">
        <v>35</v>
      </c>
      <c r="B69" s="138" t="s">
        <v>75</v>
      </c>
      <c r="C69" s="143" t="s">
        <v>74</v>
      </c>
      <c r="D69" s="122">
        <v>8400</v>
      </c>
      <c r="E69" s="144" t="s">
        <v>138</v>
      </c>
      <c r="F69" s="121" t="s">
        <v>87</v>
      </c>
      <c r="G69" s="121" t="s">
        <v>84</v>
      </c>
      <c r="H69" s="123">
        <f t="shared" si="10"/>
        <v>10080</v>
      </c>
      <c r="I69" s="124"/>
      <c r="J69" s="125">
        <f t="shared" si="15"/>
        <v>9996</v>
      </c>
      <c r="K69" s="126" t="s">
        <v>130</v>
      </c>
      <c r="L69" s="126"/>
      <c r="M69" s="126"/>
    </row>
    <row r="70" spans="1:13" s="215" customFormat="1" ht="18" x14ac:dyDescent="0.35">
      <c r="A70" s="216">
        <v>36</v>
      </c>
      <c r="B70" s="205" t="s">
        <v>175</v>
      </c>
      <c r="C70" s="217" t="s">
        <v>176</v>
      </c>
      <c r="D70" s="207">
        <v>2100</v>
      </c>
      <c r="E70" s="144" t="s">
        <v>138</v>
      </c>
      <c r="F70" s="121" t="s">
        <v>87</v>
      </c>
      <c r="G70" s="209" t="s">
        <v>85</v>
      </c>
      <c r="H70" s="210"/>
      <c r="I70" s="211"/>
      <c r="J70" s="212">
        <f t="shared" si="15"/>
        <v>2499</v>
      </c>
      <c r="K70" s="213"/>
      <c r="L70" s="214"/>
      <c r="M70" s="214"/>
    </row>
    <row r="71" spans="1:13" s="1" customFormat="1" ht="18" x14ac:dyDescent="0.35">
      <c r="A71" s="103">
        <v>37</v>
      </c>
      <c r="B71" s="132" t="s">
        <v>56</v>
      </c>
      <c r="C71" s="49" t="s">
        <v>65</v>
      </c>
      <c r="D71" s="28">
        <v>7500</v>
      </c>
      <c r="E71" s="21" t="s">
        <v>138</v>
      </c>
      <c r="F71" s="26" t="s">
        <v>85</v>
      </c>
      <c r="G71" s="26" t="s">
        <v>84</v>
      </c>
      <c r="H71" s="24">
        <f t="shared" si="10"/>
        <v>9000</v>
      </c>
      <c r="I71" s="82"/>
      <c r="J71" s="116">
        <f t="shared" si="15"/>
        <v>8925</v>
      </c>
      <c r="K71" s="10" t="s">
        <v>130</v>
      </c>
      <c r="L71" s="10"/>
      <c r="M71" s="10"/>
    </row>
    <row r="72" spans="1:13" s="1" customFormat="1" ht="18" x14ac:dyDescent="0.35">
      <c r="A72" s="141">
        <v>38</v>
      </c>
      <c r="B72" s="132" t="s">
        <v>190</v>
      </c>
      <c r="C72" s="49" t="s">
        <v>78</v>
      </c>
      <c r="D72" s="28">
        <v>1800</v>
      </c>
      <c r="E72" s="21" t="s">
        <v>138</v>
      </c>
      <c r="F72" s="26" t="s">
        <v>87</v>
      </c>
      <c r="G72" s="26" t="s">
        <v>84</v>
      </c>
      <c r="H72" s="24">
        <f t="shared" si="10"/>
        <v>2160</v>
      </c>
      <c r="I72" s="82"/>
      <c r="J72" s="116">
        <f t="shared" si="15"/>
        <v>2142</v>
      </c>
      <c r="K72" s="10" t="s">
        <v>130</v>
      </c>
      <c r="L72" s="10"/>
      <c r="M72" s="10"/>
    </row>
    <row r="73" spans="1:13" s="1" customFormat="1" ht="18" x14ac:dyDescent="0.35">
      <c r="A73" s="103">
        <v>39</v>
      </c>
      <c r="B73" s="132" t="s">
        <v>95</v>
      </c>
      <c r="C73" s="49" t="s">
        <v>79</v>
      </c>
      <c r="D73" s="28">
        <v>5200</v>
      </c>
      <c r="E73" s="21" t="s">
        <v>138</v>
      </c>
      <c r="F73" s="26" t="s">
        <v>82</v>
      </c>
      <c r="G73" s="26" t="s">
        <v>84</v>
      </c>
      <c r="H73" s="24">
        <f t="shared" si="10"/>
        <v>6240</v>
      </c>
      <c r="I73" s="82"/>
      <c r="J73" s="116">
        <f t="shared" si="15"/>
        <v>6188</v>
      </c>
      <c r="K73" s="10" t="s">
        <v>130</v>
      </c>
      <c r="L73" s="10"/>
      <c r="M73" s="10"/>
    </row>
    <row r="74" spans="1:13" s="1" customFormat="1" ht="18" x14ac:dyDescent="0.35">
      <c r="A74" s="103">
        <v>40</v>
      </c>
      <c r="B74" s="132" t="s">
        <v>192</v>
      </c>
      <c r="C74" s="87" t="s">
        <v>49</v>
      </c>
      <c r="D74" s="28">
        <v>2000</v>
      </c>
      <c r="E74" s="21" t="s">
        <v>138</v>
      </c>
      <c r="F74" s="37" t="s">
        <v>83</v>
      </c>
      <c r="G74" s="37" t="s">
        <v>83</v>
      </c>
      <c r="H74" s="24">
        <f t="shared" si="10"/>
        <v>2400</v>
      </c>
      <c r="I74" s="82"/>
      <c r="J74" s="116">
        <f t="shared" si="15"/>
        <v>2380</v>
      </c>
      <c r="K74" s="10" t="s">
        <v>130</v>
      </c>
      <c r="L74" s="10"/>
      <c r="M74" s="10"/>
    </row>
    <row r="75" spans="1:13" s="1" customFormat="1" ht="18" x14ac:dyDescent="0.35">
      <c r="A75" s="103">
        <v>41</v>
      </c>
      <c r="B75" s="132" t="s">
        <v>185</v>
      </c>
      <c r="C75" s="87" t="s">
        <v>186</v>
      </c>
      <c r="D75" s="28">
        <v>7300</v>
      </c>
      <c r="E75" s="21" t="s">
        <v>138</v>
      </c>
      <c r="F75" s="37" t="s">
        <v>83</v>
      </c>
      <c r="G75" s="37" t="s">
        <v>83</v>
      </c>
      <c r="H75" s="24">
        <f t="shared" si="10"/>
        <v>8760</v>
      </c>
      <c r="I75" s="82"/>
      <c r="J75" s="116">
        <f t="shared" si="15"/>
        <v>8687</v>
      </c>
      <c r="K75" s="145"/>
      <c r="L75" s="10"/>
      <c r="M75" s="10"/>
    </row>
    <row r="76" spans="1:13" ht="18" x14ac:dyDescent="0.35">
      <c r="A76" s="141">
        <v>42</v>
      </c>
      <c r="B76" s="132" t="s">
        <v>62</v>
      </c>
      <c r="C76" s="26" t="s">
        <v>63</v>
      </c>
      <c r="D76" s="28">
        <v>2100</v>
      </c>
      <c r="E76" s="21" t="s">
        <v>138</v>
      </c>
      <c r="F76" s="37" t="s">
        <v>87</v>
      </c>
      <c r="G76" s="37" t="s">
        <v>84</v>
      </c>
      <c r="H76" s="24">
        <f t="shared" si="10"/>
        <v>2520</v>
      </c>
      <c r="I76" s="80"/>
      <c r="J76" s="116">
        <f t="shared" si="15"/>
        <v>2499</v>
      </c>
      <c r="K76" s="9"/>
      <c r="L76" s="9"/>
      <c r="M76" s="9"/>
    </row>
    <row r="77" spans="1:13" ht="18.600000000000001" hidden="1" thickBot="1" x14ac:dyDescent="0.4">
      <c r="A77" s="235" t="s">
        <v>98</v>
      </c>
      <c r="B77" s="235"/>
      <c r="C77" s="235"/>
      <c r="D77" s="41">
        <f>SUM(D62:D76)</f>
        <v>118283</v>
      </c>
      <c r="E77" s="36"/>
      <c r="F77" s="51"/>
      <c r="G77" s="51"/>
      <c r="H77" s="34">
        <f t="shared" si="10"/>
        <v>141939.6</v>
      </c>
      <c r="I77" s="84" t="s">
        <v>130</v>
      </c>
      <c r="J77" s="76">
        <f>SUM(J63:J76)</f>
        <v>129710</v>
      </c>
      <c r="K77" s="9" t="s">
        <v>130</v>
      </c>
      <c r="L77" s="9"/>
      <c r="M77" s="9"/>
    </row>
    <row r="78" spans="1:13" s="1" customFormat="1" ht="30" hidden="1" customHeight="1" thickBot="1" x14ac:dyDescent="0.4">
      <c r="A78" s="236" t="s">
        <v>11</v>
      </c>
      <c r="B78" s="237"/>
      <c r="C78" s="237"/>
      <c r="D78" s="237"/>
      <c r="E78" s="237"/>
      <c r="F78" s="237"/>
      <c r="G78" s="237"/>
      <c r="H78" s="34"/>
      <c r="I78" s="82"/>
      <c r="J78" s="115"/>
      <c r="K78" s="10"/>
      <c r="L78" s="10"/>
      <c r="M78" s="10"/>
    </row>
    <row r="79" spans="1:13" s="222" customFormat="1" ht="18" x14ac:dyDescent="0.35">
      <c r="A79" s="204">
        <v>43</v>
      </c>
      <c r="B79" s="218" t="s">
        <v>41</v>
      </c>
      <c r="C79" s="52" t="s">
        <v>44</v>
      </c>
      <c r="D79" s="219">
        <v>20340</v>
      </c>
      <c r="E79" s="208" t="s">
        <v>138</v>
      </c>
      <c r="F79" s="208" t="s">
        <v>81</v>
      </c>
      <c r="G79" s="208" t="s">
        <v>82</v>
      </c>
      <c r="H79" s="210">
        <f t="shared" si="10"/>
        <v>24408</v>
      </c>
      <c r="I79" s="220"/>
      <c r="J79" s="212">
        <f t="shared" ref="J79:J81" si="16">D79*1.19</f>
        <v>24204.6</v>
      </c>
      <c r="K79" s="221"/>
      <c r="L79" s="221"/>
      <c r="M79" s="221"/>
    </row>
    <row r="80" spans="1:13" ht="18" x14ac:dyDescent="0.35">
      <c r="A80" s="103">
        <v>44</v>
      </c>
      <c r="B80" s="132" t="s">
        <v>42</v>
      </c>
      <c r="C80" s="49" t="s">
        <v>43</v>
      </c>
      <c r="D80" s="28">
        <v>20500</v>
      </c>
      <c r="E80" s="21" t="s">
        <v>138</v>
      </c>
      <c r="F80" s="26" t="s">
        <v>83</v>
      </c>
      <c r="G80" s="26" t="s">
        <v>86</v>
      </c>
      <c r="H80" s="24">
        <f t="shared" si="10"/>
        <v>24600</v>
      </c>
      <c r="I80" s="80"/>
      <c r="J80" s="116">
        <f t="shared" si="16"/>
        <v>24395</v>
      </c>
      <c r="K80" s="9"/>
      <c r="L80" s="9"/>
      <c r="M80" s="9"/>
    </row>
    <row r="81" spans="1:13" ht="18" x14ac:dyDescent="0.35">
      <c r="A81" s="103">
        <v>45</v>
      </c>
      <c r="B81" s="132" t="s">
        <v>170</v>
      </c>
      <c r="C81" s="49" t="s">
        <v>169</v>
      </c>
      <c r="D81" s="28">
        <v>60000</v>
      </c>
      <c r="E81" s="21" t="s">
        <v>138</v>
      </c>
      <c r="F81" s="26" t="s">
        <v>81</v>
      </c>
      <c r="G81" s="26" t="s">
        <v>82</v>
      </c>
      <c r="H81" s="24">
        <f t="shared" si="10"/>
        <v>72000</v>
      </c>
      <c r="I81" s="80"/>
      <c r="J81" s="116">
        <f t="shared" si="16"/>
        <v>71400</v>
      </c>
      <c r="K81" s="10" t="s">
        <v>130</v>
      </c>
      <c r="L81" s="9"/>
      <c r="M81" s="9"/>
    </row>
    <row r="82" spans="1:13" ht="18.600000000000001" hidden="1" thickBot="1" x14ac:dyDescent="0.4">
      <c r="A82" s="235" t="s">
        <v>98</v>
      </c>
      <c r="B82" s="235"/>
      <c r="C82" s="235"/>
      <c r="D82" s="41">
        <f>SUM(D79:D81)</f>
        <v>100840</v>
      </c>
      <c r="E82" s="249"/>
      <c r="F82" s="250"/>
      <c r="G82" s="251"/>
      <c r="H82" s="34">
        <f t="shared" si="10"/>
        <v>121008</v>
      </c>
      <c r="I82" s="86" t="s">
        <v>130</v>
      </c>
      <c r="J82" s="76">
        <f>SUM(J79:J81)</f>
        <v>119999.6</v>
      </c>
      <c r="K82" s="9" t="s">
        <v>130</v>
      </c>
      <c r="L82" s="9"/>
      <c r="M82" s="9"/>
    </row>
    <row r="83" spans="1:13" ht="18" hidden="1" x14ac:dyDescent="0.35">
      <c r="A83" s="105"/>
      <c r="B83" s="43"/>
      <c r="C83" s="43"/>
      <c r="D83" s="44"/>
      <c r="E83" s="110"/>
      <c r="F83" s="110"/>
      <c r="G83" s="110"/>
      <c r="H83" s="24"/>
      <c r="I83" s="80"/>
      <c r="J83" s="76"/>
      <c r="K83" s="9"/>
      <c r="L83" s="9"/>
      <c r="M83" s="9"/>
    </row>
    <row r="84" spans="1:13" s="1" customFormat="1" ht="27.75" hidden="1" customHeight="1" x14ac:dyDescent="0.35">
      <c r="A84" s="252" t="s">
        <v>117</v>
      </c>
      <c r="B84" s="253"/>
      <c r="C84" s="253"/>
      <c r="D84" s="253"/>
      <c r="E84" s="253"/>
      <c r="F84" s="253"/>
      <c r="G84" s="253"/>
      <c r="H84" s="34"/>
      <c r="I84" s="82"/>
      <c r="J84" s="115"/>
      <c r="K84" s="10"/>
      <c r="L84" s="10"/>
      <c r="M84" s="10"/>
    </row>
    <row r="85" spans="1:13" s="1" customFormat="1" ht="18" x14ac:dyDescent="0.35">
      <c r="A85" s="103">
        <v>46</v>
      </c>
      <c r="B85" s="26" t="s">
        <v>127</v>
      </c>
      <c r="C85" s="101" t="s">
        <v>133</v>
      </c>
      <c r="D85" s="28">
        <v>10000</v>
      </c>
      <c r="E85" s="26" t="s">
        <v>138</v>
      </c>
      <c r="F85" s="26" t="s">
        <v>90</v>
      </c>
      <c r="G85" s="26" t="s">
        <v>84</v>
      </c>
      <c r="H85" s="24">
        <f t="shared" si="10"/>
        <v>12000</v>
      </c>
      <c r="I85" s="82"/>
      <c r="J85" s="116">
        <f t="shared" ref="J85:J98" si="17">D85*1.19</f>
        <v>11900</v>
      </c>
      <c r="K85" s="16"/>
      <c r="L85" s="10"/>
      <c r="M85" s="10"/>
    </row>
    <row r="86" spans="1:13" s="1" customFormat="1" ht="18" x14ac:dyDescent="0.35">
      <c r="A86" s="103">
        <v>47</v>
      </c>
      <c r="B86" s="26" t="s">
        <v>193</v>
      </c>
      <c r="C86" s="154" t="s">
        <v>140</v>
      </c>
      <c r="D86" s="28">
        <v>4200</v>
      </c>
      <c r="E86" s="26" t="s">
        <v>138</v>
      </c>
      <c r="F86" s="26" t="s">
        <v>90</v>
      </c>
      <c r="G86" s="26" t="s">
        <v>84</v>
      </c>
      <c r="H86" s="24"/>
      <c r="I86" s="82"/>
      <c r="J86" s="116">
        <f t="shared" si="17"/>
        <v>4998</v>
      </c>
      <c r="K86" s="16"/>
      <c r="L86" s="10"/>
      <c r="M86" s="10"/>
    </row>
    <row r="87" spans="1:13" s="1" customFormat="1" ht="18" x14ac:dyDescent="0.35">
      <c r="A87" s="103">
        <v>48</v>
      </c>
      <c r="B87" s="26" t="s">
        <v>171</v>
      </c>
      <c r="C87" s="101" t="s">
        <v>172</v>
      </c>
      <c r="D87" s="28">
        <v>2100</v>
      </c>
      <c r="E87" s="26" t="s">
        <v>138</v>
      </c>
      <c r="F87" s="26" t="s">
        <v>90</v>
      </c>
      <c r="G87" s="26" t="s">
        <v>84</v>
      </c>
      <c r="H87" s="24"/>
      <c r="I87" s="82"/>
      <c r="J87" s="116">
        <f t="shared" si="17"/>
        <v>2499</v>
      </c>
      <c r="K87" s="10"/>
      <c r="L87" s="10"/>
      <c r="M87" s="10"/>
    </row>
    <row r="88" spans="1:13" s="1" customFormat="1" ht="18" x14ac:dyDescent="0.35">
      <c r="A88" s="103">
        <v>49</v>
      </c>
      <c r="B88" s="26" t="s">
        <v>194</v>
      </c>
      <c r="C88" s="101" t="s">
        <v>195</v>
      </c>
      <c r="D88" s="28">
        <v>1700</v>
      </c>
      <c r="E88" s="26" t="s">
        <v>138</v>
      </c>
      <c r="F88" s="26" t="s">
        <v>90</v>
      </c>
      <c r="G88" s="26" t="s">
        <v>84</v>
      </c>
      <c r="H88" s="24"/>
      <c r="I88" s="82"/>
      <c r="J88" s="116">
        <f t="shared" si="17"/>
        <v>2023</v>
      </c>
      <c r="K88" s="10"/>
      <c r="L88" s="10"/>
      <c r="M88" s="10"/>
    </row>
    <row r="89" spans="1:13" s="1" customFormat="1" ht="18" x14ac:dyDescent="0.35">
      <c r="A89" s="103">
        <v>50</v>
      </c>
      <c r="B89" s="26" t="s">
        <v>196</v>
      </c>
      <c r="C89" s="101" t="s">
        <v>199</v>
      </c>
      <c r="D89" s="28">
        <v>530</v>
      </c>
      <c r="E89" s="26" t="s">
        <v>138</v>
      </c>
      <c r="F89" s="26" t="s">
        <v>90</v>
      </c>
      <c r="G89" s="26" t="s">
        <v>84</v>
      </c>
      <c r="H89" s="24"/>
      <c r="I89" s="82"/>
      <c r="J89" s="116">
        <f t="shared" si="17"/>
        <v>630.69999999999993</v>
      </c>
      <c r="K89" s="10"/>
      <c r="L89" s="10"/>
      <c r="M89" s="10"/>
    </row>
    <row r="90" spans="1:13" s="1" customFormat="1" ht="18" x14ac:dyDescent="0.35">
      <c r="A90" s="103">
        <v>51</v>
      </c>
      <c r="B90" s="101" t="s">
        <v>197</v>
      </c>
      <c r="C90" s="101" t="s">
        <v>199</v>
      </c>
      <c r="D90" s="28">
        <v>2100</v>
      </c>
      <c r="E90" s="26" t="s">
        <v>138</v>
      </c>
      <c r="F90" s="26" t="s">
        <v>90</v>
      </c>
      <c r="G90" s="26" t="s">
        <v>84</v>
      </c>
      <c r="H90" s="24"/>
      <c r="I90" s="82"/>
      <c r="J90" s="116">
        <f t="shared" si="17"/>
        <v>2499</v>
      </c>
      <c r="K90" s="10"/>
      <c r="L90" s="10"/>
      <c r="M90" s="10"/>
    </row>
    <row r="91" spans="1:13" s="1" customFormat="1" ht="18" x14ac:dyDescent="0.35">
      <c r="A91" s="103">
        <v>52</v>
      </c>
      <c r="B91" s="101" t="s">
        <v>200</v>
      </c>
      <c r="C91" s="101" t="s">
        <v>198</v>
      </c>
      <c r="D91" s="28">
        <v>5200</v>
      </c>
      <c r="E91" s="26" t="s">
        <v>138</v>
      </c>
      <c r="F91" s="26" t="s">
        <v>90</v>
      </c>
      <c r="G91" s="26" t="s">
        <v>84</v>
      </c>
      <c r="H91" s="24"/>
      <c r="I91" s="82"/>
      <c r="J91" s="116">
        <f t="shared" si="17"/>
        <v>6188</v>
      </c>
      <c r="K91" s="10"/>
      <c r="L91" s="10"/>
      <c r="M91" s="10"/>
    </row>
    <row r="92" spans="1:13" s="1" customFormat="1" ht="18" x14ac:dyDescent="0.35">
      <c r="A92" s="103">
        <v>53</v>
      </c>
      <c r="B92" s="159" t="s">
        <v>201</v>
      </c>
      <c r="C92" s="160" t="s">
        <v>202</v>
      </c>
      <c r="D92" s="29">
        <v>1000</v>
      </c>
      <c r="E92" s="26" t="s">
        <v>138</v>
      </c>
      <c r="F92" s="26" t="s">
        <v>90</v>
      </c>
      <c r="G92" s="26" t="s">
        <v>84</v>
      </c>
      <c r="H92" s="24"/>
      <c r="I92" s="82"/>
      <c r="J92" s="116">
        <f t="shared" si="17"/>
        <v>1190</v>
      </c>
      <c r="K92" s="10"/>
      <c r="L92" s="10"/>
      <c r="M92" s="10"/>
    </row>
    <row r="93" spans="1:13" s="1" customFormat="1" ht="18" x14ac:dyDescent="0.35">
      <c r="A93" s="103">
        <v>54</v>
      </c>
      <c r="B93" s="159" t="s">
        <v>203</v>
      </c>
      <c r="C93" s="160" t="s">
        <v>204</v>
      </c>
      <c r="D93" s="29">
        <v>5000</v>
      </c>
      <c r="E93" s="26" t="s">
        <v>138</v>
      </c>
      <c r="F93" s="26" t="s">
        <v>90</v>
      </c>
      <c r="G93" s="26" t="s">
        <v>84</v>
      </c>
      <c r="H93" s="24"/>
      <c r="I93" s="82"/>
      <c r="J93" s="116">
        <f t="shared" si="17"/>
        <v>5950</v>
      </c>
      <c r="K93" s="10"/>
      <c r="L93" s="10"/>
      <c r="M93" s="10"/>
    </row>
    <row r="94" spans="1:13" s="1" customFormat="1" ht="18" x14ac:dyDescent="0.35">
      <c r="A94" s="103">
        <v>55</v>
      </c>
      <c r="B94" s="159" t="s">
        <v>205</v>
      </c>
      <c r="C94" s="160" t="s">
        <v>206</v>
      </c>
      <c r="D94" s="29">
        <v>2100</v>
      </c>
      <c r="E94" s="26" t="s">
        <v>138</v>
      </c>
      <c r="F94" s="26" t="s">
        <v>84</v>
      </c>
      <c r="G94" s="26" t="s">
        <v>84</v>
      </c>
      <c r="H94" s="24"/>
      <c r="I94" s="82"/>
      <c r="J94" s="116">
        <f t="shared" si="17"/>
        <v>2499</v>
      </c>
      <c r="K94" s="10"/>
      <c r="L94" s="10"/>
      <c r="M94" s="10"/>
    </row>
    <row r="95" spans="1:13" s="1" customFormat="1" ht="18" x14ac:dyDescent="0.35">
      <c r="A95" s="103">
        <v>56</v>
      </c>
      <c r="B95" s="159" t="s">
        <v>207</v>
      </c>
      <c r="C95" s="160" t="s">
        <v>208</v>
      </c>
      <c r="D95" s="29">
        <v>2100</v>
      </c>
      <c r="E95" s="26" t="s">
        <v>138</v>
      </c>
      <c r="F95" s="26" t="s">
        <v>84</v>
      </c>
      <c r="G95" s="26" t="s">
        <v>84</v>
      </c>
      <c r="H95" s="24"/>
      <c r="I95" s="82"/>
      <c r="J95" s="116">
        <f t="shared" si="17"/>
        <v>2499</v>
      </c>
      <c r="K95" s="10"/>
      <c r="L95" s="10"/>
      <c r="M95" s="10"/>
    </row>
    <row r="96" spans="1:13" s="1" customFormat="1" ht="18" x14ac:dyDescent="0.35">
      <c r="A96" s="103">
        <v>57</v>
      </c>
      <c r="B96" s="159" t="s">
        <v>209</v>
      </c>
      <c r="C96" s="160" t="s">
        <v>210</v>
      </c>
      <c r="D96" s="29">
        <v>400</v>
      </c>
      <c r="E96" s="26" t="s">
        <v>138</v>
      </c>
      <c r="F96" s="26" t="s">
        <v>84</v>
      </c>
      <c r="G96" s="26" t="s">
        <v>84</v>
      </c>
      <c r="H96" s="24"/>
      <c r="I96" s="82"/>
      <c r="J96" s="116">
        <f t="shared" si="17"/>
        <v>476</v>
      </c>
      <c r="K96" s="10"/>
      <c r="L96" s="10"/>
      <c r="M96" s="10"/>
    </row>
    <row r="97" spans="1:13" s="1" customFormat="1" ht="18" x14ac:dyDescent="0.35">
      <c r="A97" s="103">
        <v>58</v>
      </c>
      <c r="B97" s="159" t="s">
        <v>211</v>
      </c>
      <c r="C97" s="160" t="s">
        <v>231</v>
      </c>
      <c r="D97" s="29">
        <v>300</v>
      </c>
      <c r="E97" s="26" t="s">
        <v>138</v>
      </c>
      <c r="F97" s="26" t="s">
        <v>84</v>
      </c>
      <c r="G97" s="26" t="s">
        <v>84</v>
      </c>
      <c r="H97" s="24"/>
      <c r="I97" s="82"/>
      <c r="J97" s="116">
        <f t="shared" si="17"/>
        <v>357</v>
      </c>
      <c r="K97" s="10"/>
      <c r="L97" s="10"/>
      <c r="M97" s="10"/>
    </row>
    <row r="98" spans="1:13" s="1" customFormat="1" ht="18" x14ac:dyDescent="0.35">
      <c r="A98" s="103">
        <v>59</v>
      </c>
      <c r="B98" s="159" t="s">
        <v>212</v>
      </c>
      <c r="C98" s="160" t="s">
        <v>213</v>
      </c>
      <c r="D98" s="29">
        <v>1700</v>
      </c>
      <c r="E98" s="26" t="s">
        <v>138</v>
      </c>
      <c r="F98" s="26" t="s">
        <v>89</v>
      </c>
      <c r="G98" s="26" t="s">
        <v>84</v>
      </c>
      <c r="H98" s="24"/>
      <c r="I98" s="82"/>
      <c r="J98" s="116">
        <f t="shared" si="17"/>
        <v>2023</v>
      </c>
      <c r="K98" s="10"/>
      <c r="L98" s="10"/>
      <c r="M98" s="10"/>
    </row>
    <row r="99" spans="1:13" s="1" customFormat="1" ht="18.600000000000001" hidden="1" thickBot="1" x14ac:dyDescent="0.4">
      <c r="A99" s="227"/>
      <c r="B99" s="40" t="s">
        <v>98</v>
      </c>
      <c r="C99" s="157"/>
      <c r="D99" s="30">
        <f>SUM(D85:D98)</f>
        <v>38430</v>
      </c>
      <c r="E99" s="58"/>
      <c r="F99" s="47"/>
      <c r="G99" s="100"/>
      <c r="H99" s="34">
        <f t="shared" si="10"/>
        <v>46116</v>
      </c>
      <c r="I99" s="85" t="s">
        <v>130</v>
      </c>
      <c r="J99" s="115">
        <f>SUM(J85:J98)</f>
        <v>45731.7</v>
      </c>
      <c r="K99" s="10"/>
      <c r="L99" s="10"/>
      <c r="M99" s="10"/>
    </row>
    <row r="100" spans="1:13" s="1" customFormat="1" ht="18" hidden="1" x14ac:dyDescent="0.35">
      <c r="A100" s="228"/>
      <c r="B100" s="43"/>
      <c r="C100" s="112"/>
      <c r="D100" s="44"/>
      <c r="E100" s="107"/>
      <c r="F100" s="107"/>
      <c r="G100" s="107"/>
      <c r="H100" s="34"/>
      <c r="I100" s="85"/>
      <c r="J100" s="115"/>
      <c r="K100" s="10"/>
      <c r="L100" s="10"/>
      <c r="M100" s="10"/>
    </row>
    <row r="101" spans="1:13" ht="18" hidden="1" x14ac:dyDescent="0.35">
      <c r="A101" s="229"/>
      <c r="B101" s="63"/>
      <c r="C101" s="64"/>
      <c r="D101" s="65"/>
      <c r="E101" s="63"/>
      <c r="F101" s="63"/>
      <c r="G101" s="63"/>
      <c r="H101" s="24"/>
      <c r="I101" s="80"/>
      <c r="J101" s="76"/>
      <c r="K101" s="9"/>
      <c r="L101" s="9"/>
      <c r="M101" s="9"/>
    </row>
    <row r="102" spans="1:13" s="1" customFormat="1" ht="30" hidden="1" customHeight="1" thickBot="1" x14ac:dyDescent="0.4">
      <c r="A102" s="242" t="s">
        <v>12</v>
      </c>
      <c r="B102" s="243"/>
      <c r="C102" s="243"/>
      <c r="D102" s="243"/>
      <c r="E102" s="243"/>
      <c r="F102" s="243"/>
      <c r="G102" s="244"/>
      <c r="H102" s="34"/>
      <c r="I102" s="82"/>
      <c r="J102" s="115"/>
      <c r="K102" s="10"/>
      <c r="L102" s="10"/>
      <c r="M102" s="10"/>
    </row>
    <row r="103" spans="1:13" ht="18" x14ac:dyDescent="0.35">
      <c r="A103" s="106">
        <v>60</v>
      </c>
      <c r="B103" s="137" t="s">
        <v>45</v>
      </c>
      <c r="C103" s="67" t="s">
        <v>46</v>
      </c>
      <c r="D103" s="68">
        <v>8403</v>
      </c>
      <c r="E103" s="21" t="s">
        <v>138</v>
      </c>
      <c r="F103" s="66" t="s">
        <v>81</v>
      </c>
      <c r="G103" s="66" t="s">
        <v>86</v>
      </c>
      <c r="H103" s="24">
        <f t="shared" ref="H103:H111" si="18">D103*1.2</f>
        <v>10083.6</v>
      </c>
      <c r="I103" s="80"/>
      <c r="J103" s="116">
        <f t="shared" ref="J103" si="19">D103*1.19</f>
        <v>9999.57</v>
      </c>
      <c r="K103" s="150" t="s">
        <v>130</v>
      </c>
      <c r="L103" s="9"/>
      <c r="M103" s="9"/>
    </row>
    <row r="104" spans="1:13" ht="18.600000000000001" hidden="1" thickBot="1" x14ac:dyDescent="0.4">
      <c r="A104" s="246" t="s">
        <v>98</v>
      </c>
      <c r="B104" s="246"/>
      <c r="C104" s="246"/>
      <c r="D104" s="61">
        <f>SUM(D102:D103)</f>
        <v>8403</v>
      </c>
      <c r="E104" s="62"/>
      <c r="F104" s="62"/>
      <c r="G104" s="62"/>
      <c r="H104" s="34">
        <f t="shared" si="18"/>
        <v>10083.6</v>
      </c>
      <c r="I104" s="85" t="s">
        <v>130</v>
      </c>
      <c r="J104" s="147">
        <f>SUM(J103)</f>
        <v>9999.57</v>
      </c>
      <c r="K104" s="150" t="s">
        <v>130</v>
      </c>
      <c r="L104" s="9"/>
      <c r="M104" s="9"/>
    </row>
    <row r="105" spans="1:13" s="1" customFormat="1" ht="30" hidden="1" customHeight="1" thickBot="1" x14ac:dyDescent="0.4">
      <c r="A105" s="247" t="s">
        <v>13</v>
      </c>
      <c r="B105" s="248"/>
      <c r="C105" s="248"/>
      <c r="D105" s="248"/>
      <c r="E105" s="248"/>
      <c r="F105" s="248"/>
      <c r="G105" s="248"/>
      <c r="H105" s="24"/>
      <c r="I105" s="82"/>
      <c r="J105" s="115"/>
      <c r="K105" s="10"/>
      <c r="L105" s="10"/>
      <c r="M105" s="10"/>
    </row>
    <row r="106" spans="1:13" ht="18" x14ac:dyDescent="0.35">
      <c r="A106" s="106">
        <v>61</v>
      </c>
      <c r="B106" s="136" t="s">
        <v>47</v>
      </c>
      <c r="C106" s="52" t="s">
        <v>48</v>
      </c>
      <c r="D106" s="59">
        <v>2000</v>
      </c>
      <c r="E106" s="21" t="s">
        <v>138</v>
      </c>
      <c r="F106" s="35" t="s">
        <v>81</v>
      </c>
      <c r="G106" s="35" t="s">
        <v>84</v>
      </c>
      <c r="H106" s="24">
        <f t="shared" si="18"/>
        <v>2400</v>
      </c>
      <c r="I106" s="80"/>
      <c r="J106" s="116">
        <f t="shared" ref="J106:J108" si="20">D106*1.19</f>
        <v>2380</v>
      </c>
      <c r="K106" s="150" t="s">
        <v>130</v>
      </c>
      <c r="L106" s="9"/>
      <c r="M106" s="9"/>
    </row>
    <row r="107" spans="1:13" ht="18" x14ac:dyDescent="0.35">
      <c r="A107" s="106">
        <v>62</v>
      </c>
      <c r="B107" s="135" t="s">
        <v>101</v>
      </c>
      <c r="C107" s="49" t="s">
        <v>102</v>
      </c>
      <c r="D107" s="60">
        <v>15480</v>
      </c>
      <c r="E107" s="21" t="s">
        <v>138</v>
      </c>
      <c r="F107" s="42" t="s">
        <v>81</v>
      </c>
      <c r="G107" s="42" t="s">
        <v>84</v>
      </c>
      <c r="H107" s="24">
        <f t="shared" si="18"/>
        <v>18576</v>
      </c>
      <c r="I107" s="80"/>
      <c r="J107" s="116">
        <f t="shared" si="20"/>
        <v>18421.2</v>
      </c>
      <c r="K107" s="150" t="s">
        <v>130</v>
      </c>
      <c r="L107" s="9"/>
      <c r="M107" s="9"/>
    </row>
    <row r="108" spans="1:13" ht="18.600000000000001" thickBot="1" x14ac:dyDescent="0.4">
      <c r="A108" s="106">
        <v>63</v>
      </c>
      <c r="B108" s="135" t="s">
        <v>50</v>
      </c>
      <c r="C108" s="49" t="s">
        <v>51</v>
      </c>
      <c r="D108" s="60">
        <v>1000</v>
      </c>
      <c r="E108" s="21" t="s">
        <v>138</v>
      </c>
      <c r="F108" s="42" t="s">
        <v>83</v>
      </c>
      <c r="G108" s="42" t="s">
        <v>84</v>
      </c>
      <c r="H108" s="24">
        <f t="shared" si="18"/>
        <v>1200</v>
      </c>
      <c r="I108" s="80"/>
      <c r="J108" s="116">
        <f t="shared" si="20"/>
        <v>1190</v>
      </c>
      <c r="K108" s="150" t="s">
        <v>130</v>
      </c>
      <c r="L108" s="9"/>
      <c r="M108" s="9"/>
    </row>
    <row r="109" spans="1:13" ht="18.600000000000001" hidden="1" thickBot="1" x14ac:dyDescent="0.4">
      <c r="A109" s="240" t="s">
        <v>98</v>
      </c>
      <c r="B109" s="241"/>
      <c r="C109" s="241"/>
      <c r="D109" s="61"/>
      <c r="E109" s="238"/>
      <c r="F109" s="239"/>
      <c r="G109" s="239"/>
      <c r="H109" s="34">
        <f t="shared" si="18"/>
        <v>0</v>
      </c>
      <c r="I109" s="85" t="s">
        <v>130</v>
      </c>
      <c r="J109" s="147">
        <f>SUM(J106:J108)</f>
        <v>21991.200000000001</v>
      </c>
      <c r="K109" s="150" t="s">
        <v>130</v>
      </c>
      <c r="L109" s="9"/>
      <c r="M109" s="9"/>
    </row>
    <row r="110" spans="1:13" ht="18" hidden="1" x14ac:dyDescent="0.35">
      <c r="A110" s="155"/>
      <c r="B110" s="108"/>
      <c r="C110" s="108"/>
      <c r="D110" s="109"/>
      <c r="E110" s="63"/>
      <c r="F110" s="63"/>
      <c r="G110" s="63"/>
      <c r="H110" s="34"/>
      <c r="I110" s="85"/>
      <c r="J110" s="76"/>
      <c r="K110" s="9"/>
      <c r="L110" s="9"/>
      <c r="M110" s="9"/>
    </row>
    <row r="111" spans="1:13" ht="18" hidden="1" x14ac:dyDescent="0.35">
      <c r="A111" s="156"/>
      <c r="B111" s="232" t="s">
        <v>137</v>
      </c>
      <c r="C111" s="232"/>
      <c r="D111" s="232"/>
      <c r="E111" s="69"/>
      <c r="F111" s="69"/>
      <c r="G111" s="69"/>
      <c r="H111" s="24">
        <f t="shared" si="18"/>
        <v>0</v>
      </c>
      <c r="I111" s="85" t="s">
        <v>130</v>
      </c>
      <c r="J111" s="76"/>
      <c r="K111" s="9"/>
      <c r="L111" s="9"/>
      <c r="M111" s="9"/>
    </row>
    <row r="112" spans="1:13" s="1" customFormat="1" ht="30" hidden="1" customHeight="1" thickBot="1" x14ac:dyDescent="0.4">
      <c r="A112" s="245" t="s">
        <v>14</v>
      </c>
      <c r="B112" s="245"/>
      <c r="C112" s="245"/>
      <c r="D112" s="245"/>
      <c r="E112" s="245"/>
      <c r="F112" s="245"/>
      <c r="G112" s="245"/>
      <c r="H112" s="34"/>
      <c r="I112" s="115"/>
      <c r="J112" s="115"/>
      <c r="K112" s="10"/>
      <c r="L112" s="10"/>
      <c r="M112" s="10"/>
    </row>
    <row r="113" spans="1:16" s="1" customFormat="1" ht="18" x14ac:dyDescent="0.35">
      <c r="A113" s="166">
        <v>64</v>
      </c>
      <c r="B113" s="167" t="s">
        <v>152</v>
      </c>
      <c r="C113" s="167" t="s">
        <v>153</v>
      </c>
      <c r="D113" s="168">
        <v>110000</v>
      </c>
      <c r="E113" s="167" t="s">
        <v>138</v>
      </c>
      <c r="F113" s="177" t="s">
        <v>87</v>
      </c>
      <c r="G113" s="167" t="s">
        <v>84</v>
      </c>
      <c r="H113" s="169"/>
      <c r="I113" s="170">
        <f t="shared" ref="I113:I136" si="21">D113*1.19</f>
        <v>130900</v>
      </c>
      <c r="J113" s="171">
        <f>D113*1.19</f>
        <v>130900</v>
      </c>
      <c r="K113" s="10"/>
      <c r="L113" s="91"/>
      <c r="M113" s="10"/>
    </row>
    <row r="114" spans="1:16" s="127" customFormat="1" ht="18" x14ac:dyDescent="0.35">
      <c r="A114" s="172">
        <v>65</v>
      </c>
      <c r="B114" s="121" t="s">
        <v>165</v>
      </c>
      <c r="C114" s="121" t="s">
        <v>163</v>
      </c>
      <c r="D114" s="122">
        <v>140000</v>
      </c>
      <c r="E114" s="121" t="s">
        <v>138</v>
      </c>
      <c r="F114" s="178" t="s">
        <v>83</v>
      </c>
      <c r="G114" s="121" t="s">
        <v>84</v>
      </c>
      <c r="H114" s="161"/>
      <c r="I114" s="162">
        <f t="shared" si="21"/>
        <v>166600</v>
      </c>
      <c r="J114" s="173">
        <f t="shared" ref="J114:J136" si="22">D114*1.19</f>
        <v>166600</v>
      </c>
      <c r="K114" s="126"/>
      <c r="L114" s="126"/>
      <c r="M114" s="126"/>
    </row>
    <row r="115" spans="1:16" s="127" customFormat="1" ht="18" x14ac:dyDescent="0.35">
      <c r="A115" s="172">
        <v>66</v>
      </c>
      <c r="B115" s="121" t="s">
        <v>166</v>
      </c>
      <c r="C115" s="121" t="s">
        <v>164</v>
      </c>
      <c r="D115" s="122">
        <v>100000</v>
      </c>
      <c r="E115" s="121" t="s">
        <v>138</v>
      </c>
      <c r="F115" s="178" t="s">
        <v>83</v>
      </c>
      <c r="G115" s="121" t="s">
        <v>84</v>
      </c>
      <c r="H115" s="161"/>
      <c r="I115" s="162">
        <f t="shared" si="21"/>
        <v>119000</v>
      </c>
      <c r="J115" s="173">
        <f t="shared" si="22"/>
        <v>119000</v>
      </c>
      <c r="K115" s="128"/>
      <c r="L115" s="126"/>
      <c r="M115" s="126"/>
    </row>
    <row r="116" spans="1:16" s="127" customFormat="1" ht="18" x14ac:dyDescent="0.35">
      <c r="A116" s="172">
        <v>67</v>
      </c>
      <c r="B116" s="121" t="s">
        <v>168</v>
      </c>
      <c r="C116" s="121" t="s">
        <v>167</v>
      </c>
      <c r="D116" s="122">
        <v>60000</v>
      </c>
      <c r="E116" s="121" t="s">
        <v>138</v>
      </c>
      <c r="F116" s="178" t="s">
        <v>83</v>
      </c>
      <c r="G116" s="121" t="s">
        <v>84</v>
      </c>
      <c r="H116" s="161"/>
      <c r="I116" s="162">
        <f t="shared" si="21"/>
        <v>71400</v>
      </c>
      <c r="J116" s="173">
        <f t="shared" si="22"/>
        <v>71400</v>
      </c>
      <c r="K116" s="128"/>
      <c r="L116" s="126"/>
      <c r="M116" s="126"/>
    </row>
    <row r="117" spans="1:16" s="127" customFormat="1" ht="18" x14ac:dyDescent="0.35">
      <c r="A117" s="172">
        <v>68</v>
      </c>
      <c r="B117" s="121" t="s">
        <v>214</v>
      </c>
      <c r="C117" s="121" t="s">
        <v>215</v>
      </c>
      <c r="D117" s="122">
        <v>45000</v>
      </c>
      <c r="E117" s="121" t="s">
        <v>138</v>
      </c>
      <c r="F117" s="178" t="s">
        <v>83</v>
      </c>
      <c r="G117" s="121" t="s">
        <v>84</v>
      </c>
      <c r="H117" s="161"/>
      <c r="I117" s="162">
        <f t="shared" si="21"/>
        <v>53550</v>
      </c>
      <c r="J117" s="173">
        <f t="shared" si="22"/>
        <v>53550</v>
      </c>
      <c r="K117" s="128"/>
      <c r="L117" s="126"/>
      <c r="M117" s="126"/>
    </row>
    <row r="118" spans="1:16" s="127" customFormat="1" ht="18" x14ac:dyDescent="0.35">
      <c r="A118" s="172">
        <v>69</v>
      </c>
      <c r="B118" s="121" t="s">
        <v>216</v>
      </c>
      <c r="C118" s="121" t="s">
        <v>217</v>
      </c>
      <c r="D118" s="122">
        <v>1000</v>
      </c>
      <c r="E118" s="121" t="s">
        <v>138</v>
      </c>
      <c r="F118" s="178" t="s">
        <v>83</v>
      </c>
      <c r="G118" s="121" t="s">
        <v>84</v>
      </c>
      <c r="H118" s="161"/>
      <c r="I118" s="162">
        <f t="shared" si="21"/>
        <v>1190</v>
      </c>
      <c r="J118" s="173">
        <f t="shared" si="22"/>
        <v>1190</v>
      </c>
      <c r="K118" s="128"/>
      <c r="L118" s="126"/>
      <c r="M118" s="126"/>
    </row>
    <row r="119" spans="1:16" s="127" customFormat="1" ht="18" x14ac:dyDescent="0.35">
      <c r="A119" s="172">
        <v>70</v>
      </c>
      <c r="B119" s="121" t="s">
        <v>218</v>
      </c>
      <c r="C119" s="121" t="s">
        <v>219</v>
      </c>
      <c r="D119" s="122">
        <v>20000</v>
      </c>
      <c r="E119" s="121" t="s">
        <v>138</v>
      </c>
      <c r="F119" s="178" t="s">
        <v>83</v>
      </c>
      <c r="G119" s="121" t="s">
        <v>84</v>
      </c>
      <c r="H119" s="161"/>
      <c r="I119" s="162">
        <f t="shared" si="21"/>
        <v>23800</v>
      </c>
      <c r="J119" s="173">
        <f t="shared" si="22"/>
        <v>23800</v>
      </c>
      <c r="K119" s="128"/>
      <c r="L119" s="126"/>
      <c r="M119" s="126"/>
    </row>
    <row r="120" spans="1:16" s="127" customFormat="1" ht="18" x14ac:dyDescent="0.35">
      <c r="A120" s="172">
        <v>71</v>
      </c>
      <c r="B120" s="121" t="s">
        <v>220</v>
      </c>
      <c r="C120" s="121" t="s">
        <v>221</v>
      </c>
      <c r="D120" s="122">
        <v>130000</v>
      </c>
      <c r="E120" s="121" t="s">
        <v>138</v>
      </c>
      <c r="F120" s="178" t="s">
        <v>83</v>
      </c>
      <c r="G120" s="121" t="s">
        <v>84</v>
      </c>
      <c r="H120" s="161"/>
      <c r="I120" s="162">
        <f t="shared" si="21"/>
        <v>154700</v>
      </c>
      <c r="J120" s="173">
        <f t="shared" si="22"/>
        <v>154700</v>
      </c>
      <c r="K120" s="128"/>
      <c r="L120" s="126"/>
      <c r="M120" s="126"/>
    </row>
    <row r="121" spans="1:16" s="127" customFormat="1" ht="18" x14ac:dyDescent="0.35">
      <c r="A121" s="172">
        <v>72</v>
      </c>
      <c r="B121" s="121" t="s">
        <v>222</v>
      </c>
      <c r="C121" s="121" t="s">
        <v>223</v>
      </c>
      <c r="D121" s="122">
        <v>15000</v>
      </c>
      <c r="E121" s="121" t="s">
        <v>138</v>
      </c>
      <c r="F121" s="178" t="s">
        <v>83</v>
      </c>
      <c r="G121" s="121" t="s">
        <v>84</v>
      </c>
      <c r="H121" s="161"/>
      <c r="I121" s="162">
        <f t="shared" si="21"/>
        <v>17850</v>
      </c>
      <c r="J121" s="173">
        <f t="shared" si="22"/>
        <v>17850</v>
      </c>
      <c r="K121" s="128"/>
      <c r="L121" s="126"/>
      <c r="M121" s="126"/>
    </row>
    <row r="122" spans="1:16" s="1" customFormat="1" ht="18" x14ac:dyDescent="0.35">
      <c r="A122" s="172">
        <v>73</v>
      </c>
      <c r="B122" s="121" t="s">
        <v>224</v>
      </c>
      <c r="C122" s="121" t="s">
        <v>167</v>
      </c>
      <c r="D122" s="122">
        <v>60000</v>
      </c>
      <c r="E122" s="121" t="s">
        <v>138</v>
      </c>
      <c r="F122" s="178" t="s">
        <v>83</v>
      </c>
      <c r="G122" s="121" t="s">
        <v>84</v>
      </c>
      <c r="H122" s="161"/>
      <c r="I122" s="162">
        <f t="shared" si="21"/>
        <v>71400</v>
      </c>
      <c r="J122" s="173">
        <f t="shared" si="22"/>
        <v>71400</v>
      </c>
      <c r="K122" s="10"/>
      <c r="L122" s="10"/>
      <c r="M122" s="10"/>
    </row>
    <row r="123" spans="1:16" s="1" customFormat="1" ht="18" x14ac:dyDescent="0.35">
      <c r="A123" s="174">
        <v>74</v>
      </c>
      <c r="B123" s="26" t="s">
        <v>97</v>
      </c>
      <c r="C123" s="49" t="s">
        <v>52</v>
      </c>
      <c r="D123" s="28">
        <v>100000</v>
      </c>
      <c r="E123" s="26" t="s">
        <v>138</v>
      </c>
      <c r="F123" s="179" t="s">
        <v>87</v>
      </c>
      <c r="G123" s="26" t="s">
        <v>84</v>
      </c>
      <c r="H123" s="164">
        <f t="shared" ref="H123:H137" si="23">D123*1.2</f>
        <v>120000</v>
      </c>
      <c r="I123" s="163">
        <f t="shared" si="21"/>
        <v>119000</v>
      </c>
      <c r="J123" s="173">
        <f t="shared" si="22"/>
        <v>119000</v>
      </c>
      <c r="K123" s="10"/>
      <c r="L123" s="10"/>
      <c r="M123" s="10"/>
      <c r="O123" s="34"/>
    </row>
    <row r="124" spans="1:16" s="1" customFormat="1" ht="18" x14ac:dyDescent="0.35">
      <c r="A124" s="174">
        <v>75</v>
      </c>
      <c r="B124" s="26" t="s">
        <v>31</v>
      </c>
      <c r="C124" s="49" t="s">
        <v>109</v>
      </c>
      <c r="D124" s="28">
        <v>40000</v>
      </c>
      <c r="E124" s="26" t="s">
        <v>138</v>
      </c>
      <c r="F124" s="179" t="s">
        <v>87</v>
      </c>
      <c r="G124" s="26" t="s">
        <v>84</v>
      </c>
      <c r="H124" s="164">
        <f t="shared" si="23"/>
        <v>48000</v>
      </c>
      <c r="I124" s="163">
        <f t="shared" si="21"/>
        <v>47600</v>
      </c>
      <c r="J124" s="173">
        <f t="shared" si="22"/>
        <v>47600</v>
      </c>
      <c r="K124" s="10"/>
      <c r="L124" s="10"/>
      <c r="M124" s="10"/>
    </row>
    <row r="125" spans="1:16" s="1" customFormat="1" ht="18" x14ac:dyDescent="0.35">
      <c r="A125" s="174">
        <v>76</v>
      </c>
      <c r="B125" s="26" t="s">
        <v>96</v>
      </c>
      <c r="C125" s="49" t="s">
        <v>53</v>
      </c>
      <c r="D125" s="28">
        <v>100000</v>
      </c>
      <c r="E125" s="26" t="s">
        <v>138</v>
      </c>
      <c r="F125" s="179" t="s">
        <v>87</v>
      </c>
      <c r="G125" s="26" t="s">
        <v>84</v>
      </c>
      <c r="H125" s="164">
        <f t="shared" si="23"/>
        <v>120000</v>
      </c>
      <c r="I125" s="163">
        <f t="shared" si="21"/>
        <v>119000</v>
      </c>
      <c r="J125" s="173">
        <f t="shared" si="22"/>
        <v>119000</v>
      </c>
      <c r="K125" s="128"/>
      <c r="L125" s="10"/>
      <c r="M125" s="10"/>
    </row>
    <row r="126" spans="1:16" s="1" customFormat="1" ht="18" x14ac:dyDescent="0.35">
      <c r="A126" s="174">
        <v>77</v>
      </c>
      <c r="B126" s="26" t="s">
        <v>107</v>
      </c>
      <c r="C126" s="26" t="s">
        <v>108</v>
      </c>
      <c r="D126" s="28">
        <v>80000</v>
      </c>
      <c r="E126" s="26" t="s">
        <v>138</v>
      </c>
      <c r="F126" s="179" t="s">
        <v>87</v>
      </c>
      <c r="G126" s="26" t="s">
        <v>84</v>
      </c>
      <c r="H126" s="164">
        <f t="shared" si="23"/>
        <v>96000</v>
      </c>
      <c r="I126" s="163">
        <f t="shared" si="21"/>
        <v>95200</v>
      </c>
      <c r="J126" s="173">
        <f t="shared" si="22"/>
        <v>95200</v>
      </c>
      <c r="K126" s="128"/>
      <c r="L126" s="10"/>
      <c r="M126" s="10"/>
      <c r="P126" s="128"/>
    </row>
    <row r="127" spans="1:16" s="1" customFormat="1" ht="18" x14ac:dyDescent="0.35">
      <c r="A127" s="174">
        <v>78</v>
      </c>
      <c r="B127" s="26" t="s">
        <v>106</v>
      </c>
      <c r="C127" s="26" t="s">
        <v>105</v>
      </c>
      <c r="D127" s="28">
        <v>50000</v>
      </c>
      <c r="E127" s="26" t="s">
        <v>138</v>
      </c>
      <c r="F127" s="179" t="s">
        <v>87</v>
      </c>
      <c r="G127" s="26" t="s">
        <v>84</v>
      </c>
      <c r="H127" s="164">
        <f t="shared" si="23"/>
        <v>60000</v>
      </c>
      <c r="I127" s="163">
        <f t="shared" si="21"/>
        <v>59500</v>
      </c>
      <c r="J127" s="173">
        <f t="shared" si="22"/>
        <v>59500</v>
      </c>
      <c r="K127" s="10"/>
      <c r="L127" s="10"/>
      <c r="M127" s="10"/>
    </row>
    <row r="128" spans="1:16" s="1" customFormat="1" ht="18" x14ac:dyDescent="0.35">
      <c r="A128" s="174">
        <v>79</v>
      </c>
      <c r="B128" s="26" t="s">
        <v>104</v>
      </c>
      <c r="C128" s="26" t="s">
        <v>103</v>
      </c>
      <c r="D128" s="28">
        <v>100000</v>
      </c>
      <c r="E128" s="26" t="s">
        <v>138</v>
      </c>
      <c r="F128" s="179" t="s">
        <v>87</v>
      </c>
      <c r="G128" s="26" t="s">
        <v>84</v>
      </c>
      <c r="H128" s="164">
        <f t="shared" si="23"/>
        <v>120000</v>
      </c>
      <c r="I128" s="163">
        <f t="shared" si="21"/>
        <v>119000</v>
      </c>
      <c r="J128" s="173">
        <f t="shared" si="22"/>
        <v>119000</v>
      </c>
      <c r="K128" s="128"/>
      <c r="L128" s="10"/>
      <c r="M128" s="10"/>
    </row>
    <row r="129" spans="1:13" s="1" customFormat="1" ht="18" x14ac:dyDescent="0.35">
      <c r="A129" s="174">
        <v>80</v>
      </c>
      <c r="B129" s="26" t="s">
        <v>154</v>
      </c>
      <c r="C129" s="101" t="s">
        <v>134</v>
      </c>
      <c r="D129" s="28">
        <v>78000</v>
      </c>
      <c r="E129" s="26" t="s">
        <v>138</v>
      </c>
      <c r="F129" s="179" t="s">
        <v>92</v>
      </c>
      <c r="G129" s="26" t="s">
        <v>82</v>
      </c>
      <c r="H129" s="164">
        <f t="shared" si="23"/>
        <v>93600</v>
      </c>
      <c r="I129" s="163">
        <f t="shared" si="21"/>
        <v>92820</v>
      </c>
      <c r="J129" s="173">
        <f t="shared" si="22"/>
        <v>92820</v>
      </c>
      <c r="K129" s="128"/>
      <c r="L129" s="10"/>
      <c r="M129" s="10"/>
    </row>
    <row r="130" spans="1:13" s="1" customFormat="1" ht="36" x14ac:dyDescent="0.35">
      <c r="A130" s="174">
        <v>81</v>
      </c>
      <c r="B130" s="26" t="s">
        <v>157</v>
      </c>
      <c r="C130" s="130" t="s">
        <v>158</v>
      </c>
      <c r="D130" s="28">
        <v>5000</v>
      </c>
      <c r="E130" s="26" t="s">
        <v>138</v>
      </c>
      <c r="F130" s="179" t="s">
        <v>92</v>
      </c>
      <c r="G130" s="26" t="s">
        <v>82</v>
      </c>
      <c r="H130" s="164">
        <f t="shared" si="23"/>
        <v>6000</v>
      </c>
      <c r="I130" s="163">
        <f t="shared" si="21"/>
        <v>5950</v>
      </c>
      <c r="J130" s="173">
        <f t="shared" si="22"/>
        <v>5950</v>
      </c>
      <c r="K130" s="128"/>
      <c r="L130" s="10"/>
      <c r="M130" s="10"/>
    </row>
    <row r="131" spans="1:13" s="1" customFormat="1" ht="18" x14ac:dyDescent="0.35">
      <c r="A131" s="174">
        <v>82</v>
      </c>
      <c r="B131" s="165" t="s">
        <v>159</v>
      </c>
      <c r="C131" s="130" t="s">
        <v>160</v>
      </c>
      <c r="D131" s="28">
        <v>70000</v>
      </c>
      <c r="E131" s="26" t="s">
        <v>138</v>
      </c>
      <c r="F131" s="179" t="s">
        <v>92</v>
      </c>
      <c r="G131" s="26" t="s">
        <v>84</v>
      </c>
      <c r="H131" s="164">
        <f t="shared" si="23"/>
        <v>84000</v>
      </c>
      <c r="I131" s="163">
        <f t="shared" si="21"/>
        <v>83300</v>
      </c>
      <c r="J131" s="173">
        <f t="shared" si="22"/>
        <v>83300</v>
      </c>
      <c r="K131" s="128"/>
      <c r="L131" s="10"/>
      <c r="M131" s="10"/>
    </row>
    <row r="132" spans="1:13" s="6" customFormat="1" ht="36" x14ac:dyDescent="0.35">
      <c r="A132" s="174">
        <v>83</v>
      </c>
      <c r="B132" s="165" t="s">
        <v>161</v>
      </c>
      <c r="C132" s="111" t="s">
        <v>162</v>
      </c>
      <c r="D132" s="28">
        <v>130000</v>
      </c>
      <c r="E132" s="26" t="s">
        <v>138</v>
      </c>
      <c r="F132" s="179" t="s">
        <v>87</v>
      </c>
      <c r="G132" s="26" t="s">
        <v>84</v>
      </c>
      <c r="H132" s="164">
        <f t="shared" si="23"/>
        <v>156000</v>
      </c>
      <c r="I132" s="163">
        <f t="shared" si="21"/>
        <v>154700</v>
      </c>
      <c r="J132" s="173">
        <f t="shared" si="22"/>
        <v>154700</v>
      </c>
      <c r="K132" s="16"/>
      <c r="L132" s="16"/>
      <c r="M132" s="16"/>
    </row>
    <row r="133" spans="1:13" s="2" customFormat="1" ht="18" x14ac:dyDescent="0.35">
      <c r="A133" s="174">
        <v>84</v>
      </c>
      <c r="B133" s="165" t="s">
        <v>225</v>
      </c>
      <c r="C133" s="111" t="s">
        <v>226</v>
      </c>
      <c r="D133" s="28">
        <v>2000</v>
      </c>
      <c r="E133" s="26" t="s">
        <v>138</v>
      </c>
      <c r="F133" s="179" t="s">
        <v>87</v>
      </c>
      <c r="G133" s="26" t="s">
        <v>84</v>
      </c>
      <c r="H133" s="164">
        <f t="shared" si="23"/>
        <v>2400</v>
      </c>
      <c r="I133" s="163">
        <f t="shared" si="21"/>
        <v>2380</v>
      </c>
      <c r="J133" s="173">
        <f t="shared" si="22"/>
        <v>2380</v>
      </c>
      <c r="K133" s="13"/>
      <c r="L133" s="13"/>
      <c r="M133" s="13"/>
    </row>
    <row r="134" spans="1:13" s="1" customFormat="1" ht="18" x14ac:dyDescent="0.35">
      <c r="A134" s="174">
        <v>85</v>
      </c>
      <c r="B134" s="165" t="s">
        <v>227</v>
      </c>
      <c r="C134" s="111" t="s">
        <v>228</v>
      </c>
      <c r="D134" s="28">
        <v>11000</v>
      </c>
      <c r="E134" s="26" t="s">
        <v>138</v>
      </c>
      <c r="F134" s="179" t="s">
        <v>87</v>
      </c>
      <c r="G134" s="26" t="s">
        <v>84</v>
      </c>
      <c r="H134" s="164">
        <f t="shared" si="23"/>
        <v>13200</v>
      </c>
      <c r="I134" s="163">
        <f t="shared" si="21"/>
        <v>13090</v>
      </c>
      <c r="J134" s="173">
        <f t="shared" si="22"/>
        <v>13090</v>
      </c>
      <c r="K134" s="10"/>
      <c r="L134" s="10"/>
      <c r="M134" s="10"/>
    </row>
    <row r="135" spans="1:13" s="1" customFormat="1" ht="18" hidden="1" x14ac:dyDescent="0.35">
      <c r="A135" s="174">
        <v>86</v>
      </c>
      <c r="B135" s="165" t="s">
        <v>16</v>
      </c>
      <c r="C135" s="111" t="s">
        <v>17</v>
      </c>
      <c r="D135" s="28">
        <v>10000</v>
      </c>
      <c r="E135" s="26" t="s">
        <v>138</v>
      </c>
      <c r="F135" s="179" t="s">
        <v>87</v>
      </c>
      <c r="G135" s="26" t="s">
        <v>84</v>
      </c>
      <c r="H135" s="164">
        <f t="shared" si="23"/>
        <v>12000</v>
      </c>
      <c r="I135" s="163">
        <f t="shared" si="21"/>
        <v>11900</v>
      </c>
      <c r="J135" s="173">
        <f t="shared" si="22"/>
        <v>11900</v>
      </c>
      <c r="K135" s="10"/>
      <c r="L135" s="10"/>
      <c r="M135" s="10"/>
    </row>
    <row r="136" spans="1:13" s="1" customFormat="1" ht="18.600000000000001" thickBot="1" x14ac:dyDescent="0.4">
      <c r="A136" s="186">
        <v>86</v>
      </c>
      <c r="B136" s="187" t="s">
        <v>229</v>
      </c>
      <c r="C136" s="188" t="s">
        <v>230</v>
      </c>
      <c r="D136" s="189">
        <v>21000</v>
      </c>
      <c r="E136" s="51" t="s">
        <v>138</v>
      </c>
      <c r="F136" s="38" t="s">
        <v>89</v>
      </c>
      <c r="G136" s="51" t="s">
        <v>84</v>
      </c>
      <c r="H136" s="190">
        <f t="shared" si="23"/>
        <v>25200</v>
      </c>
      <c r="I136" s="191">
        <f t="shared" si="21"/>
        <v>24990</v>
      </c>
      <c r="J136" s="192">
        <f t="shared" si="22"/>
        <v>24990</v>
      </c>
      <c r="K136" s="10"/>
      <c r="L136" s="10"/>
      <c r="M136" s="10"/>
    </row>
    <row r="137" spans="1:13" s="1" customFormat="1" ht="18.600000000000001" hidden="1" thickBot="1" x14ac:dyDescent="0.4">
      <c r="A137" s="230" t="s">
        <v>98</v>
      </c>
      <c r="B137" s="231"/>
      <c r="C137" s="231"/>
      <c r="D137" s="180">
        <f>SUM(D113:D136)</f>
        <v>1478000</v>
      </c>
      <c r="E137" s="181"/>
      <c r="F137" s="182"/>
      <c r="G137" s="181"/>
      <c r="H137" s="183">
        <f t="shared" si="23"/>
        <v>1773600</v>
      </c>
      <c r="I137" s="184">
        <f>SUM(I113:I136)</f>
        <v>1758820</v>
      </c>
      <c r="J137" s="185">
        <f>D137*1.19</f>
        <v>1758820</v>
      </c>
      <c r="K137" s="10"/>
      <c r="L137" s="10"/>
      <c r="M137" s="10"/>
    </row>
    <row r="138" spans="1:13" s="1" customFormat="1" ht="30" hidden="1" customHeight="1" thickBot="1" x14ac:dyDescent="0.4">
      <c r="A138" s="273" t="s">
        <v>15</v>
      </c>
      <c r="B138" s="274"/>
      <c r="C138" s="274"/>
      <c r="D138" s="274"/>
      <c r="E138" s="274"/>
      <c r="F138" s="274"/>
      <c r="G138" s="274"/>
      <c r="H138" s="34"/>
      <c r="I138" s="82"/>
      <c r="J138" s="115"/>
      <c r="K138" s="10"/>
      <c r="L138" s="10"/>
      <c r="M138" s="10"/>
    </row>
    <row r="139" spans="1:13" ht="18" x14ac:dyDescent="0.35">
      <c r="A139" s="194">
        <v>87</v>
      </c>
      <c r="B139" s="57" t="s">
        <v>139</v>
      </c>
      <c r="C139" s="70" t="s">
        <v>140</v>
      </c>
      <c r="D139" s="56">
        <v>12605</v>
      </c>
      <c r="E139" s="57" t="s">
        <v>138</v>
      </c>
      <c r="F139" s="57" t="s">
        <v>81</v>
      </c>
      <c r="G139" s="57" t="s">
        <v>82</v>
      </c>
      <c r="H139" s="195">
        <f t="shared" ref="H139:H142" si="24">D139*1.2</f>
        <v>15126</v>
      </c>
      <c r="I139" s="196"/>
      <c r="J139" s="171">
        <f t="shared" ref="J139:J142" si="25">D139*1.19</f>
        <v>14999.949999999999</v>
      </c>
      <c r="K139" s="113" t="s">
        <v>130</v>
      </c>
      <c r="L139" s="9"/>
      <c r="M139" s="9"/>
    </row>
    <row r="140" spans="1:13" ht="18" x14ac:dyDescent="0.35">
      <c r="A140" s="174">
        <v>88</v>
      </c>
      <c r="B140" s="26" t="s">
        <v>146</v>
      </c>
      <c r="C140" s="49" t="s">
        <v>147</v>
      </c>
      <c r="D140" s="28">
        <v>54620</v>
      </c>
      <c r="E140" s="26" t="s">
        <v>138</v>
      </c>
      <c r="F140" s="26" t="s">
        <v>81</v>
      </c>
      <c r="G140" s="26" t="s">
        <v>83</v>
      </c>
      <c r="H140" s="164">
        <f t="shared" si="24"/>
        <v>65544</v>
      </c>
      <c r="I140" s="193"/>
      <c r="J140" s="173">
        <f t="shared" si="25"/>
        <v>64997.799999999996</v>
      </c>
      <c r="K140" s="113" t="s">
        <v>130</v>
      </c>
      <c r="L140" s="9"/>
      <c r="M140" s="9"/>
    </row>
    <row r="141" spans="1:13" ht="18" x14ac:dyDescent="0.35">
      <c r="A141" s="174">
        <v>89</v>
      </c>
      <c r="B141" s="26" t="s">
        <v>148</v>
      </c>
      <c r="C141" s="102" t="s">
        <v>149</v>
      </c>
      <c r="D141" s="60">
        <v>134000</v>
      </c>
      <c r="E141" s="26" t="s">
        <v>138</v>
      </c>
      <c r="F141" s="26" t="s">
        <v>83</v>
      </c>
      <c r="G141" s="26" t="s">
        <v>84</v>
      </c>
      <c r="H141" s="164">
        <f t="shared" si="24"/>
        <v>160800</v>
      </c>
      <c r="I141" s="193"/>
      <c r="J141" s="173">
        <f t="shared" si="25"/>
        <v>159460</v>
      </c>
      <c r="K141" s="113" t="s">
        <v>130</v>
      </c>
      <c r="L141" s="9"/>
      <c r="M141" s="9"/>
    </row>
    <row r="142" spans="1:13" ht="18.600000000000001" thickBot="1" x14ac:dyDescent="0.4">
      <c r="A142" s="174">
        <v>90</v>
      </c>
      <c r="B142" s="26" t="s">
        <v>150</v>
      </c>
      <c r="C142" s="102" t="s">
        <v>151</v>
      </c>
      <c r="D142" s="60">
        <v>12605</v>
      </c>
      <c r="E142" s="26" t="s">
        <v>138</v>
      </c>
      <c r="F142" s="26" t="s">
        <v>90</v>
      </c>
      <c r="G142" s="26" t="s">
        <v>84</v>
      </c>
      <c r="H142" s="164">
        <f t="shared" si="24"/>
        <v>15126</v>
      </c>
      <c r="I142" s="193"/>
      <c r="J142" s="173">
        <f t="shared" si="25"/>
        <v>14999.949999999999</v>
      </c>
      <c r="K142" s="113" t="s">
        <v>130</v>
      </c>
      <c r="L142" s="9"/>
      <c r="M142" s="9"/>
    </row>
    <row r="143" spans="1:13" ht="18.600000000000001" hidden="1" thickBot="1" x14ac:dyDescent="0.4">
      <c r="A143" s="199"/>
      <c r="B143" s="158" t="s">
        <v>110</v>
      </c>
      <c r="C143" s="200"/>
      <c r="D143" s="201">
        <f>SUM(D139:D142)</f>
        <v>213830</v>
      </c>
      <c r="E143" s="202"/>
      <c r="F143" s="202"/>
      <c r="G143" s="202"/>
      <c r="H143" s="183">
        <f>D143*1.2+1</f>
        <v>256597</v>
      </c>
      <c r="I143" s="203" t="s">
        <v>130</v>
      </c>
      <c r="J143" s="185">
        <f>SUM(J139:J142)</f>
        <v>254457.7</v>
      </c>
      <c r="K143" s="113" t="s">
        <v>130</v>
      </c>
      <c r="L143" s="9"/>
      <c r="M143" s="9"/>
    </row>
    <row r="144" spans="1:13" ht="18" hidden="1" x14ac:dyDescent="0.35">
      <c r="A144" s="226"/>
      <c r="B144" s="32"/>
      <c r="C144" s="64"/>
      <c r="D144" s="33"/>
      <c r="E144" s="69"/>
      <c r="F144" s="69"/>
      <c r="G144" s="69"/>
      <c r="H144" s="24"/>
      <c r="I144" s="80"/>
      <c r="J144" s="76"/>
      <c r="K144" s="9"/>
      <c r="L144" s="9"/>
      <c r="M144" s="9"/>
    </row>
    <row r="145" spans="1:13" s="1" customFormat="1" ht="30" hidden="1" customHeight="1" thickBot="1" x14ac:dyDescent="0.4">
      <c r="A145" s="256" t="s">
        <v>141</v>
      </c>
      <c r="B145" s="257"/>
      <c r="C145" s="257"/>
      <c r="D145" s="257"/>
      <c r="E145" s="257"/>
      <c r="F145" s="257"/>
      <c r="G145" s="258"/>
      <c r="H145" s="34"/>
      <c r="I145" s="82"/>
      <c r="J145" s="115"/>
      <c r="K145" s="10"/>
      <c r="L145" s="10"/>
      <c r="M145" s="10"/>
    </row>
    <row r="146" spans="1:13" ht="18" x14ac:dyDescent="0.35">
      <c r="A146" s="194">
        <v>91</v>
      </c>
      <c r="B146" s="57" t="s">
        <v>142</v>
      </c>
      <c r="C146" s="70" t="s">
        <v>143</v>
      </c>
      <c r="D146" s="56">
        <v>1445</v>
      </c>
      <c r="E146" s="57" t="s">
        <v>138</v>
      </c>
      <c r="F146" s="57" t="s">
        <v>81</v>
      </c>
      <c r="G146" s="57" t="s">
        <v>82</v>
      </c>
      <c r="H146" s="195">
        <f t="shared" ref="H146:H148" si="26">D146*1.2</f>
        <v>1734</v>
      </c>
      <c r="I146" s="196"/>
      <c r="J146" s="171">
        <f t="shared" ref="J146:J147" si="27">D146*1.19</f>
        <v>1719.55</v>
      </c>
      <c r="K146" s="113" t="s">
        <v>130</v>
      </c>
      <c r="L146" s="9"/>
      <c r="M146" s="9"/>
    </row>
    <row r="147" spans="1:13" ht="18.600000000000001" thickBot="1" x14ac:dyDescent="0.4">
      <c r="A147" s="174">
        <v>92</v>
      </c>
      <c r="B147" s="26" t="s">
        <v>144</v>
      </c>
      <c r="C147" s="102" t="s">
        <v>145</v>
      </c>
      <c r="D147" s="28">
        <v>15360</v>
      </c>
      <c r="E147" s="26" t="s">
        <v>138</v>
      </c>
      <c r="F147" s="26" t="s">
        <v>81</v>
      </c>
      <c r="G147" s="26" t="s">
        <v>82</v>
      </c>
      <c r="H147" s="164">
        <f t="shared" si="26"/>
        <v>18432</v>
      </c>
      <c r="I147" s="193"/>
      <c r="J147" s="173">
        <f t="shared" si="27"/>
        <v>18278.399999999998</v>
      </c>
      <c r="K147" s="113" t="s">
        <v>130</v>
      </c>
      <c r="L147" s="9"/>
      <c r="M147" s="9"/>
    </row>
    <row r="148" spans="1:13" s="1" customFormat="1" ht="18.600000000000001" hidden="1" thickBot="1" x14ac:dyDescent="0.4">
      <c r="A148" s="186"/>
      <c r="B148" s="157" t="s">
        <v>111</v>
      </c>
      <c r="C148" s="197"/>
      <c r="D148" s="30">
        <f>SUM(D146:D147)</f>
        <v>16805</v>
      </c>
      <c r="E148" s="51"/>
      <c r="F148" s="51"/>
      <c r="G148" s="51"/>
      <c r="H148" s="175">
        <f t="shared" si="26"/>
        <v>20166</v>
      </c>
      <c r="I148" s="198" t="s">
        <v>130</v>
      </c>
      <c r="J148" s="176">
        <f>SUM(J146:J147)</f>
        <v>19997.949999999997</v>
      </c>
      <c r="K148" s="113" t="s">
        <v>130</v>
      </c>
      <c r="L148" s="10"/>
      <c r="M148" s="10"/>
    </row>
    <row r="149" spans="1:13" ht="18" x14ac:dyDescent="0.35">
      <c r="A149" s="226"/>
      <c r="B149" s="71"/>
      <c r="C149" s="71"/>
      <c r="D149" s="72"/>
      <c r="E149" s="71"/>
      <c r="F149" s="71"/>
      <c r="G149" s="71"/>
      <c r="H149" s="17"/>
      <c r="I149" s="80"/>
      <c r="J149" s="76"/>
      <c r="K149" s="9"/>
      <c r="L149" s="9"/>
      <c r="M149" s="9"/>
    </row>
    <row r="150" spans="1:13" ht="15" customHeight="1" x14ac:dyDescent="0.35">
      <c r="A150" s="265"/>
      <c r="B150" s="265"/>
      <c r="C150" s="71"/>
      <c r="D150" s="72"/>
      <c r="E150" s="71"/>
      <c r="F150" s="233"/>
      <c r="G150" s="233"/>
      <c r="H150" s="17"/>
      <c r="I150" s="80"/>
      <c r="J150" s="76"/>
      <c r="K150" s="9"/>
      <c r="L150" s="9"/>
      <c r="M150" s="9"/>
    </row>
    <row r="151" spans="1:13" ht="18" x14ac:dyDescent="0.35">
      <c r="A151" s="265"/>
      <c r="B151" s="265"/>
      <c r="C151" s="71"/>
      <c r="D151" s="72"/>
      <c r="E151" s="71"/>
      <c r="F151" s="233"/>
      <c r="G151" s="233"/>
      <c r="H151" s="17"/>
      <c r="I151" s="80"/>
      <c r="J151" s="76"/>
      <c r="K151" s="9"/>
      <c r="L151" s="9"/>
      <c r="M151" s="9"/>
    </row>
    <row r="152" spans="1:13" ht="18" x14ac:dyDescent="0.35">
      <c r="A152" s="224"/>
      <c r="B152" s="71"/>
      <c r="C152" s="71"/>
      <c r="D152" s="72"/>
      <c r="E152" s="71"/>
      <c r="F152" s="71"/>
      <c r="G152" s="71"/>
      <c r="H152" s="17"/>
      <c r="I152" s="80"/>
      <c r="J152" s="76"/>
      <c r="K152" s="9"/>
      <c r="L152" s="9"/>
      <c r="M152" s="9"/>
    </row>
    <row r="153" spans="1:13" ht="18" x14ac:dyDescent="0.35">
      <c r="A153" s="224"/>
      <c r="B153" s="71"/>
      <c r="C153" s="71"/>
      <c r="D153" s="72"/>
      <c r="E153" s="71"/>
      <c r="F153" s="71"/>
      <c r="G153" s="71"/>
      <c r="H153" s="17"/>
      <c r="I153" s="80"/>
      <c r="J153" s="76"/>
      <c r="K153" s="9"/>
      <c r="L153" s="9"/>
      <c r="M153" s="9"/>
    </row>
    <row r="154" spans="1:13" ht="18" x14ac:dyDescent="0.35">
      <c r="A154" s="224"/>
      <c r="B154" s="74"/>
      <c r="C154" s="74"/>
      <c r="D154" s="72"/>
      <c r="E154" s="71"/>
      <c r="F154" s="71"/>
      <c r="G154" s="71"/>
      <c r="H154" s="17"/>
      <c r="I154" s="80"/>
      <c r="J154" s="76"/>
      <c r="K154" s="9"/>
      <c r="L154" s="9"/>
      <c r="M154" s="9"/>
    </row>
    <row r="155" spans="1:13" ht="18" x14ac:dyDescent="0.35">
      <c r="A155" s="224"/>
      <c r="B155" s="73" t="s">
        <v>126</v>
      </c>
      <c r="C155" s="71"/>
      <c r="D155" s="72"/>
      <c r="E155" s="71"/>
      <c r="F155" s="71"/>
      <c r="G155" s="71"/>
      <c r="H155" s="17"/>
      <c r="I155" s="80"/>
      <c r="J155" s="76"/>
      <c r="K155" s="9"/>
      <c r="L155" s="9"/>
      <c r="M155" s="9"/>
    </row>
    <row r="156" spans="1:13" ht="18" x14ac:dyDescent="0.35">
      <c r="A156" s="225"/>
      <c r="B156" s="18" t="s">
        <v>233</v>
      </c>
      <c r="C156" s="18"/>
      <c r="D156" s="75"/>
      <c r="E156" s="18"/>
      <c r="F156" s="18"/>
      <c r="G156" s="18"/>
      <c r="H156" s="76"/>
      <c r="I156" s="80"/>
      <c r="J156" s="76"/>
      <c r="K156" s="9"/>
      <c r="L156" s="9"/>
      <c r="M156" s="9"/>
    </row>
    <row r="157" spans="1:13" ht="18" x14ac:dyDescent="0.35">
      <c r="A157" s="225"/>
      <c r="B157" s="18"/>
      <c r="C157" s="18"/>
      <c r="D157" s="75"/>
      <c r="E157" s="18"/>
      <c r="F157" s="18"/>
      <c r="G157" s="18"/>
      <c r="H157" s="76"/>
      <c r="I157" s="80"/>
      <c r="J157" s="76"/>
      <c r="K157" s="9"/>
      <c r="L157" s="9"/>
      <c r="M157" s="9"/>
    </row>
    <row r="158" spans="1:13" ht="15" customHeight="1" x14ac:dyDescent="0.35">
      <c r="A158" s="225"/>
      <c r="B158" s="18"/>
      <c r="C158" s="18"/>
      <c r="D158" s="266"/>
      <c r="E158" s="18"/>
      <c r="F158" s="18"/>
      <c r="G158" s="18"/>
      <c r="H158" s="76"/>
      <c r="I158" s="80"/>
      <c r="J158" s="76"/>
      <c r="K158" s="9"/>
      <c r="L158" s="9"/>
      <c r="M158" s="9"/>
    </row>
    <row r="159" spans="1:13" ht="18" x14ac:dyDescent="0.35">
      <c r="A159" s="225"/>
      <c r="B159" s="18" t="s">
        <v>126</v>
      </c>
      <c r="C159" s="18"/>
      <c r="D159" s="266"/>
      <c r="E159" s="18"/>
      <c r="F159" s="18"/>
      <c r="G159" s="18"/>
      <c r="H159" s="76"/>
      <c r="I159" s="80"/>
      <c r="J159" s="76"/>
      <c r="K159" s="9"/>
      <c r="L159" s="9"/>
      <c r="M159" s="9"/>
    </row>
    <row r="160" spans="1:13" ht="18" x14ac:dyDescent="0.35">
      <c r="A160" s="225"/>
      <c r="B160" s="18" t="s">
        <v>232</v>
      </c>
      <c r="C160" s="18"/>
      <c r="D160" s="266"/>
      <c r="E160" s="18"/>
      <c r="F160" s="18"/>
      <c r="G160" s="18"/>
      <c r="H160" s="76"/>
      <c r="I160" s="80"/>
      <c r="J160" s="76"/>
      <c r="K160" s="9"/>
      <c r="L160" s="9"/>
      <c r="M160" s="9"/>
    </row>
    <row r="161" spans="1:13" ht="18" x14ac:dyDescent="0.35">
      <c r="A161" s="225"/>
      <c r="B161" s="18"/>
      <c r="C161" s="18"/>
      <c r="D161" s="75"/>
      <c r="E161" s="71" t="s">
        <v>135</v>
      </c>
      <c r="F161" s="18"/>
      <c r="G161" s="18"/>
      <c r="H161" s="76"/>
      <c r="I161" s="80"/>
      <c r="J161" s="76"/>
      <c r="K161" s="9"/>
      <c r="L161" s="9"/>
      <c r="M161" s="9"/>
    </row>
    <row r="162" spans="1:13" ht="18" x14ac:dyDescent="0.35">
      <c r="A162" s="225"/>
      <c r="B162" s="77"/>
      <c r="C162" s="18"/>
      <c r="D162" s="75"/>
      <c r="E162" s="18" t="s">
        <v>136</v>
      </c>
      <c r="F162" s="18"/>
      <c r="G162" s="18"/>
      <c r="H162" s="76"/>
      <c r="I162" s="80"/>
      <c r="J162" s="76"/>
      <c r="K162" s="9"/>
      <c r="L162" s="9"/>
      <c r="M162" s="9"/>
    </row>
    <row r="163" spans="1:13" ht="18" x14ac:dyDescent="0.35">
      <c r="A163" s="225"/>
      <c r="B163" s="18"/>
      <c r="C163" s="18"/>
      <c r="D163" s="75"/>
      <c r="E163" s="18"/>
      <c r="F163" s="18"/>
      <c r="G163" s="18"/>
      <c r="H163" s="76"/>
      <c r="I163" s="80"/>
      <c r="J163" s="76"/>
      <c r="K163" s="9"/>
      <c r="L163" s="9"/>
      <c r="M163" s="9"/>
    </row>
    <row r="164" spans="1:13" ht="18" x14ac:dyDescent="0.35">
      <c r="A164" s="225"/>
      <c r="B164" s="18"/>
      <c r="C164" s="18"/>
      <c r="D164" s="75"/>
      <c r="E164" s="18"/>
      <c r="F164" s="18"/>
      <c r="G164" s="18"/>
      <c r="H164" s="76"/>
      <c r="I164" s="80"/>
      <c r="J164" s="76"/>
    </row>
    <row r="165" spans="1:13" x14ac:dyDescent="0.3">
      <c r="A165" s="2"/>
    </row>
    <row r="166" spans="1:13" x14ac:dyDescent="0.3">
      <c r="A166" s="2"/>
    </row>
    <row r="167" spans="1:13" x14ac:dyDescent="0.3">
      <c r="A167" s="2"/>
    </row>
    <row r="168" spans="1:13" x14ac:dyDescent="0.3">
      <c r="A168" s="2"/>
      <c r="B168" s="4" t="s">
        <v>118</v>
      </c>
    </row>
    <row r="169" spans="1:13" x14ac:dyDescent="0.3">
      <c r="A169" s="2"/>
    </row>
    <row r="170" spans="1:13" x14ac:dyDescent="0.3">
      <c r="A170" s="2"/>
    </row>
    <row r="171" spans="1:13" x14ac:dyDescent="0.3">
      <c r="A171" s="2"/>
    </row>
    <row r="172" spans="1:13" x14ac:dyDescent="0.3">
      <c r="A172" s="2"/>
    </row>
    <row r="173" spans="1:13" x14ac:dyDescent="0.3">
      <c r="A173" s="2"/>
    </row>
    <row r="174" spans="1:13" x14ac:dyDescent="0.3">
      <c r="A174" s="2"/>
    </row>
    <row r="175" spans="1:13" x14ac:dyDescent="0.3">
      <c r="A175" s="2"/>
    </row>
    <row r="176" spans="1:13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</sheetData>
  <mergeCells count="46">
    <mergeCell ref="A150:B151"/>
    <mergeCell ref="G150:G151"/>
    <mergeCell ref="D158:D160"/>
    <mergeCell ref="G1:G3"/>
    <mergeCell ref="A1:B3"/>
    <mergeCell ref="A78:G78"/>
    <mergeCell ref="A22:G22"/>
    <mergeCell ref="A49:G49"/>
    <mergeCell ref="A41:G41"/>
    <mergeCell ref="A37:G37"/>
    <mergeCell ref="A34:G34"/>
    <mergeCell ref="A30:G30"/>
    <mergeCell ref="A26:G26"/>
    <mergeCell ref="A145:G145"/>
    <mergeCell ref="A138:G138"/>
    <mergeCell ref="A4:G8"/>
    <mergeCell ref="A47:C47"/>
    <mergeCell ref="A16:C16"/>
    <mergeCell ref="E16:G16"/>
    <mergeCell ref="A21:C21"/>
    <mergeCell ref="E21:G21"/>
    <mergeCell ref="A25:C25"/>
    <mergeCell ref="F9:F10"/>
    <mergeCell ref="G9:G10"/>
    <mergeCell ref="A11:G11"/>
    <mergeCell ref="A19:G19"/>
    <mergeCell ref="A9:A10"/>
    <mergeCell ref="B9:B10"/>
    <mergeCell ref="C9:C10"/>
    <mergeCell ref="E9:E10"/>
    <mergeCell ref="A137:C137"/>
    <mergeCell ref="B111:D111"/>
    <mergeCell ref="F150:F151"/>
    <mergeCell ref="A32:C32"/>
    <mergeCell ref="A61:G61"/>
    <mergeCell ref="E109:G109"/>
    <mergeCell ref="A109:C109"/>
    <mergeCell ref="A102:G102"/>
    <mergeCell ref="A77:C77"/>
    <mergeCell ref="A112:G112"/>
    <mergeCell ref="A104:C104"/>
    <mergeCell ref="A105:G105"/>
    <mergeCell ref="E82:G82"/>
    <mergeCell ref="A82:C82"/>
    <mergeCell ref="A84:G84"/>
    <mergeCell ref="A60:C60"/>
  </mergeCells>
  <pageMargins left="0.7" right="0.7" top="0.75" bottom="0.75" header="0.3" footer="0.3"/>
  <pageSetup paperSize="9" scale="62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2019-02-08T13:37:08Z</dcterms:modified>
</cp:coreProperties>
</file>